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codeName="ThisWorkbook"/>
  <mc:AlternateContent xmlns:mc="http://schemas.openxmlformats.org/markup-compatibility/2006">
    <mc:Choice Requires="x15">
      <x15ac:absPath xmlns:x15ac="http://schemas.microsoft.com/office/spreadsheetml/2010/11/ac" url="P:\Pricing\Department\1.UK\SME Matrix\Price Changes\2020\2020-08-28_LOCKED\02 Gas - outputs\01 Matrix Acquisitions\"/>
    </mc:Choice>
  </mc:AlternateContent>
  <xr:revisionPtr revIDLastSave="0" documentId="13_ncr:1_{8C835340-73B1-41BE-8953-A2BFE3996F1F}" xr6:coauthVersionLast="41" xr6:coauthVersionMax="41" xr10:uidLastSave="{00000000-0000-0000-0000-000000000000}"/>
  <workbookProtection workbookAlgorithmName="SHA-512" workbookHashValue="X6Pa2JTiBEo1Pj3+dGDXmMv1N2Rnxi4sjKDDYbg5MRekky6mmNndZglxXGAVmWR+vl1ZOYb/wI97YanQm1NeWg==" workbookSaltValue="Y9N/thj2/6eYE1ufDb5MWQ==" workbookSpinCount="100000" lockStructure="1"/>
  <bookViews>
    <workbookView xWindow="-120" yWindow="-120" windowWidth="29040" windowHeight="15840" xr2:uid="{00000000-000D-0000-FFFF-FFFF00000000}"/>
  </bookViews>
  <sheets>
    <sheet name="Single site pricing" sheetId="2" r:id="rId1"/>
    <sheet name="Multi-site pricing" sheetId="10" r:id="rId2"/>
    <sheet name="Matrix prices" sheetId="7" state="hidden" r:id="rId3"/>
    <sheet name="AQ bands" sheetId="6" state="hidden" r:id="rId4"/>
    <sheet name="Postcode-exit zone" sheetId="3" state="hidden" r:id="rId5"/>
  </sheets>
  <externalReferences>
    <externalReference r:id="rId6"/>
    <externalReference r:id="rId7"/>
  </externalReferences>
  <definedNames>
    <definedName name="_xlnm._FilterDatabase" localSheetId="2" hidden="1">'Matrix prices'!$A$6:$N$1371</definedName>
    <definedName name="AQ">'Single site pricing'!$B$8</definedName>
    <definedName name="backdate_flag">'Matrix prices'!$D$4</definedName>
    <definedName name="comm_GBPpday">'Single site pricing'!$B$12</definedName>
    <definedName name="comm_ppkWh">'Single site pricing'!$B$11</definedName>
    <definedName name="comm_SC_max">'Single site pricing'!$B$37</definedName>
    <definedName name="comm_SC_min">'Single site pricing'!$B$36</definedName>
    <definedName name="comm_UR_max">'Single site pricing'!$B$39</definedName>
    <definedName name="comm_UR_min">'Single site pricing'!$B$38</definedName>
    <definedName name="Commission_type">'Single site pricing'!$B$10</definedName>
    <definedName name="CSD">'Single site pricing'!$B$9</definedName>
    <definedName name="failed_flag">'Single site pricing'!$B$35</definedName>
    <definedName name="High_SC">'Matrix prices'!$J:$J</definedName>
    <definedName name="High_UR">'Matrix prices'!$I:$I</definedName>
    <definedName name="LDZ">'Single site pricing'!$B$33</definedName>
    <definedName name="low_SC">'Matrix prices'!$L:$L</definedName>
    <definedName name="low_UR">'Matrix prices'!$K:$K</definedName>
    <definedName name="matrix_issue_date">'Matrix prices'!$D$3</definedName>
    <definedName name="max_CED">'Single site pricing'!$H$13</definedName>
    <definedName name="max_CED_multi">'Multi-site pricing'!$D$12</definedName>
    <definedName name="max_CSD">'Single site pricing'!$H$12</definedName>
    <definedName name="max_CSD_multi">'Multi-site pricing'!$D$11</definedName>
    <definedName name="max_term_y">'Single site pricing'!$B$40</definedName>
    <definedName name="min_CSD">'Single site pricing'!$H$11</definedName>
    <definedName name="my_AQ" localSheetId="2">[1]Calcs!$B$8</definedName>
    <definedName name="my_AQband">'Single site pricing'!$B$34</definedName>
    <definedName name="my_LDZ" localSheetId="2">[1]Calcs!$B$9</definedName>
    <definedName name="my_SOQ" localSheetId="2">[1]Calcs!$B$18</definedName>
    <definedName name="offset_y">'Single site pricing'!$B$41</definedName>
    <definedName name="outcode" localSheetId="4">'[2]Front sheet'!$C$21</definedName>
    <definedName name="outcode">'Single site pricing'!$B$31</definedName>
    <definedName name="Output_range">'Matrix prices'!$B$6</definedName>
    <definedName name="postcode" localSheetId="4">'[2]Front sheet'!$C$12</definedName>
    <definedName name="Postcode">'Single site pricing'!$B$7</definedName>
    <definedName name="postcode_uplift">'Single site pricing'!#REF!</definedName>
    <definedName name="zero_SC">'Matrix prices'!$N:$N</definedName>
    <definedName name="zero_UR">'Matrix prices'!$M:$M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1" i="2" l="1"/>
  <c r="T18" i="10" l="1"/>
  <c r="T19" i="10"/>
  <c r="T20" i="10"/>
  <c r="T21" i="10"/>
  <c r="T22" i="10"/>
  <c r="T23" i="10"/>
  <c r="T24" i="10"/>
  <c r="T25" i="10"/>
  <c r="T26" i="10"/>
  <c r="T27" i="10"/>
  <c r="T28" i="10"/>
  <c r="T29" i="10"/>
  <c r="T30" i="10"/>
  <c r="T31" i="10"/>
  <c r="T32" i="10"/>
  <c r="T33" i="10"/>
  <c r="T34" i="10"/>
  <c r="T35" i="10"/>
  <c r="T36" i="10"/>
  <c r="T37" i="10"/>
  <c r="T38" i="10"/>
  <c r="T39" i="10"/>
  <c r="T40" i="10"/>
  <c r="T41" i="10"/>
  <c r="T17" i="10"/>
  <c r="O41" i="10" l="1"/>
  <c r="O40" i="10"/>
  <c r="O39" i="10"/>
  <c r="O38" i="10"/>
  <c r="O37" i="10"/>
  <c r="O36" i="10"/>
  <c r="O35" i="10"/>
  <c r="O34" i="10"/>
  <c r="O33" i="10"/>
  <c r="O32" i="10"/>
  <c r="O31" i="10"/>
  <c r="O30" i="10"/>
  <c r="O29" i="10"/>
  <c r="O28" i="10"/>
  <c r="O27" i="10"/>
  <c r="O26" i="10"/>
  <c r="O25" i="10"/>
  <c r="O24" i="10"/>
  <c r="O23" i="10"/>
  <c r="O22" i="10"/>
  <c r="O21" i="10"/>
  <c r="O20" i="10"/>
  <c r="O19" i="10"/>
  <c r="O18" i="10"/>
  <c r="H13" i="2"/>
  <c r="C9" i="2" l="1"/>
  <c r="O17" i="10"/>
  <c r="A1371" i="7"/>
  <c r="A1370" i="7"/>
  <c r="A1369" i="7"/>
  <c r="A1368" i="7"/>
  <c r="A1367" i="7"/>
  <c r="A1366" i="7"/>
  <c r="A1365" i="7"/>
  <c r="A1364" i="7"/>
  <c r="A1363" i="7"/>
  <c r="A1362" i="7"/>
  <c r="A1361" i="7"/>
  <c r="A1360" i="7"/>
  <c r="A1359" i="7"/>
  <c r="A1358" i="7"/>
  <c r="A1357" i="7"/>
  <c r="A1356" i="7"/>
  <c r="A1355" i="7"/>
  <c r="A1354" i="7"/>
  <c r="A1353" i="7"/>
  <c r="A1352" i="7"/>
  <c r="A1351" i="7"/>
  <c r="A1350" i="7"/>
  <c r="A1349" i="7"/>
  <c r="A1348" i="7"/>
  <c r="A1347" i="7"/>
  <c r="A1346" i="7"/>
  <c r="A1345" i="7"/>
  <c r="A1344" i="7"/>
  <c r="A1343" i="7"/>
  <c r="A1342" i="7"/>
  <c r="A1341" i="7"/>
  <c r="A1340" i="7"/>
  <c r="A1339" i="7"/>
  <c r="A1338" i="7"/>
  <c r="A1337" i="7"/>
  <c r="A1336" i="7"/>
  <c r="A1335" i="7"/>
  <c r="A1334" i="7"/>
  <c r="A1333" i="7"/>
  <c r="A1332" i="7"/>
  <c r="A1331" i="7"/>
  <c r="A1330" i="7"/>
  <c r="A1329" i="7"/>
  <c r="A1328" i="7"/>
  <c r="A1327" i="7"/>
  <c r="A1326" i="7"/>
  <c r="A1325" i="7"/>
  <c r="A1324" i="7"/>
  <c r="A1323" i="7"/>
  <c r="A1322" i="7"/>
  <c r="A1321" i="7"/>
  <c r="A1320" i="7"/>
  <c r="A1319" i="7"/>
  <c r="A1318" i="7"/>
  <c r="A1317" i="7"/>
  <c r="A1316" i="7"/>
  <c r="A1315" i="7"/>
  <c r="A1314" i="7"/>
  <c r="A1313" i="7"/>
  <c r="A1312" i="7"/>
  <c r="A1311" i="7"/>
  <c r="A1310" i="7"/>
  <c r="A1309" i="7"/>
  <c r="A1308" i="7"/>
  <c r="A1307" i="7"/>
  <c r="A1306" i="7"/>
  <c r="A1305" i="7"/>
  <c r="A1304" i="7"/>
  <c r="A1303" i="7"/>
  <c r="A1302" i="7"/>
  <c r="A1301" i="7"/>
  <c r="A1300" i="7"/>
  <c r="A1299" i="7"/>
  <c r="A1298" i="7"/>
  <c r="A1297" i="7"/>
  <c r="A1296" i="7"/>
  <c r="A1295" i="7"/>
  <c r="A1294" i="7"/>
  <c r="A1293" i="7"/>
  <c r="A1292" i="7"/>
  <c r="A1291" i="7"/>
  <c r="A1290" i="7"/>
  <c r="A1289" i="7"/>
  <c r="A1288" i="7"/>
  <c r="A1287" i="7"/>
  <c r="A1286" i="7"/>
  <c r="A1285" i="7"/>
  <c r="A1284" i="7"/>
  <c r="A1283" i="7"/>
  <c r="A1282" i="7"/>
  <c r="A1281" i="7"/>
  <c r="A1280" i="7"/>
  <c r="A1279" i="7"/>
  <c r="A1278" i="7"/>
  <c r="A1277" i="7"/>
  <c r="A1276" i="7"/>
  <c r="A1275" i="7"/>
  <c r="A1274" i="7"/>
  <c r="A1273" i="7"/>
  <c r="A1272" i="7"/>
  <c r="A1271" i="7"/>
  <c r="A1270" i="7"/>
  <c r="A1269" i="7"/>
  <c r="A1268" i="7"/>
  <c r="A1267" i="7"/>
  <c r="A1266" i="7"/>
  <c r="A1265" i="7"/>
  <c r="A1264" i="7"/>
  <c r="A1263" i="7"/>
  <c r="A1262" i="7"/>
  <c r="A1261" i="7"/>
  <c r="A1260" i="7"/>
  <c r="A1259" i="7"/>
  <c r="A1258" i="7"/>
  <c r="A1257" i="7"/>
  <c r="A1256" i="7"/>
  <c r="A1255" i="7"/>
  <c r="A1254" i="7"/>
  <c r="A1253" i="7"/>
  <c r="A1252" i="7"/>
  <c r="A1251" i="7"/>
  <c r="A1250" i="7"/>
  <c r="A1249" i="7"/>
  <c r="A1248" i="7"/>
  <c r="A1247" i="7"/>
  <c r="A1246" i="7"/>
  <c r="A1245" i="7"/>
  <c r="A1244" i="7"/>
  <c r="A1243" i="7"/>
  <c r="A1242" i="7"/>
  <c r="A1241" i="7"/>
  <c r="A1240" i="7"/>
  <c r="A1239" i="7"/>
  <c r="A1238" i="7"/>
  <c r="A1237" i="7"/>
  <c r="A1236" i="7"/>
  <c r="A1235" i="7"/>
  <c r="A1234" i="7"/>
  <c r="A1233" i="7"/>
  <c r="A1232" i="7"/>
  <c r="A1231" i="7"/>
  <c r="A1230" i="7"/>
  <c r="A1229" i="7"/>
  <c r="A1228" i="7"/>
  <c r="A1227" i="7"/>
  <c r="A1226" i="7"/>
  <c r="A1225" i="7"/>
  <c r="A1224" i="7"/>
  <c r="A1223" i="7"/>
  <c r="A1222" i="7"/>
  <c r="A1221" i="7"/>
  <c r="A1220" i="7"/>
  <c r="A1219" i="7"/>
  <c r="A1218" i="7"/>
  <c r="A1217" i="7"/>
  <c r="A1216" i="7"/>
  <c r="A1215" i="7"/>
  <c r="A1214" i="7"/>
  <c r="A1213" i="7"/>
  <c r="A1212" i="7"/>
  <c r="A1211" i="7"/>
  <c r="A1210" i="7"/>
  <c r="A1209" i="7"/>
  <c r="A1208" i="7"/>
  <c r="A1207" i="7"/>
  <c r="A1206" i="7"/>
  <c r="A1205" i="7"/>
  <c r="A1204" i="7"/>
  <c r="A1203" i="7"/>
  <c r="A1202" i="7"/>
  <c r="A1201" i="7"/>
  <c r="A1200" i="7"/>
  <c r="A1199" i="7"/>
  <c r="A1198" i="7"/>
  <c r="A1197" i="7"/>
  <c r="A1196" i="7"/>
  <c r="A1195" i="7"/>
  <c r="A1194" i="7"/>
  <c r="A1193" i="7"/>
  <c r="A1192" i="7"/>
  <c r="A1191" i="7"/>
  <c r="A1190" i="7"/>
  <c r="A1189" i="7"/>
  <c r="A1188" i="7"/>
  <c r="A1187" i="7"/>
  <c r="A1186" i="7"/>
  <c r="A1185" i="7"/>
  <c r="A1184" i="7"/>
  <c r="A1183" i="7"/>
  <c r="A1182" i="7"/>
  <c r="A1181" i="7"/>
  <c r="A1180" i="7"/>
  <c r="A1179" i="7"/>
  <c r="A1178" i="7"/>
  <c r="A1177" i="7"/>
  <c r="A1176" i="7"/>
  <c r="A1175" i="7"/>
  <c r="A1174" i="7"/>
  <c r="A1173" i="7"/>
  <c r="A1172" i="7"/>
  <c r="A1171" i="7"/>
  <c r="A1170" i="7"/>
  <c r="A1169" i="7"/>
  <c r="A1168" i="7"/>
  <c r="A1167" i="7"/>
  <c r="A1166" i="7"/>
  <c r="A1165" i="7"/>
  <c r="A1164" i="7"/>
  <c r="A1163" i="7"/>
  <c r="A1162" i="7"/>
  <c r="A1161" i="7"/>
  <c r="A1160" i="7"/>
  <c r="A1159" i="7"/>
  <c r="A1158" i="7"/>
  <c r="A1157" i="7"/>
  <c r="A1156" i="7"/>
  <c r="A1155" i="7"/>
  <c r="A1154" i="7"/>
  <c r="A1153" i="7"/>
  <c r="A1152" i="7"/>
  <c r="A1151" i="7"/>
  <c r="A1150" i="7"/>
  <c r="A1149" i="7"/>
  <c r="A1148" i="7"/>
  <c r="A1147" i="7"/>
  <c r="A1146" i="7"/>
  <c r="A1145" i="7"/>
  <c r="A1144" i="7"/>
  <c r="A1143" i="7"/>
  <c r="A1142" i="7"/>
  <c r="A1141" i="7"/>
  <c r="A1140" i="7"/>
  <c r="A1139" i="7"/>
  <c r="A1138" i="7"/>
  <c r="A1137" i="7"/>
  <c r="A1136" i="7"/>
  <c r="A1135" i="7"/>
  <c r="A1134" i="7"/>
  <c r="A1133" i="7"/>
  <c r="A1132" i="7"/>
  <c r="A1131" i="7"/>
  <c r="A1130" i="7"/>
  <c r="A1129" i="7"/>
  <c r="A1128" i="7"/>
  <c r="A1127" i="7"/>
  <c r="A1126" i="7"/>
  <c r="A1125" i="7"/>
  <c r="A1124" i="7"/>
  <c r="A1123" i="7"/>
  <c r="A1122" i="7"/>
  <c r="A1121" i="7"/>
  <c r="A1120" i="7"/>
  <c r="A1119" i="7"/>
  <c r="A1118" i="7"/>
  <c r="A1117" i="7"/>
  <c r="A1116" i="7"/>
  <c r="A1115" i="7"/>
  <c r="A1114" i="7"/>
  <c r="A1113" i="7"/>
  <c r="A1112" i="7"/>
  <c r="A1111" i="7"/>
  <c r="A1110" i="7"/>
  <c r="A1109" i="7"/>
  <c r="A1108" i="7"/>
  <c r="A1107" i="7"/>
  <c r="A1106" i="7"/>
  <c r="A1105" i="7"/>
  <c r="A1104" i="7"/>
  <c r="A1103" i="7"/>
  <c r="A1102" i="7"/>
  <c r="A1101" i="7"/>
  <c r="A1100" i="7"/>
  <c r="A1099" i="7"/>
  <c r="A1098" i="7"/>
  <c r="A1097" i="7"/>
  <c r="A1096" i="7"/>
  <c r="A1095" i="7"/>
  <c r="A1094" i="7"/>
  <c r="A1093" i="7"/>
  <c r="A1092" i="7"/>
  <c r="A1091" i="7"/>
  <c r="A1090" i="7"/>
  <c r="A1089" i="7"/>
  <c r="A1088" i="7"/>
  <c r="A1087" i="7"/>
  <c r="A1086" i="7"/>
  <c r="A1085" i="7"/>
  <c r="A1084" i="7"/>
  <c r="A1083" i="7"/>
  <c r="A1082" i="7"/>
  <c r="A1081" i="7"/>
  <c r="A1080" i="7"/>
  <c r="A1079" i="7"/>
  <c r="A1078" i="7"/>
  <c r="A1077" i="7"/>
  <c r="A1076" i="7"/>
  <c r="A1075" i="7"/>
  <c r="A1074" i="7"/>
  <c r="A1073" i="7"/>
  <c r="A1072" i="7"/>
  <c r="A1071" i="7"/>
  <c r="A1070" i="7"/>
  <c r="A1069" i="7"/>
  <c r="A1068" i="7"/>
  <c r="A1067" i="7"/>
  <c r="A1066" i="7"/>
  <c r="A1065" i="7"/>
  <c r="A1064" i="7"/>
  <c r="A1063" i="7"/>
  <c r="A1062" i="7"/>
  <c r="A1061" i="7"/>
  <c r="A1060" i="7"/>
  <c r="A1059" i="7"/>
  <c r="A1058" i="7"/>
  <c r="A1057" i="7"/>
  <c r="A1056" i="7"/>
  <c r="A1055" i="7"/>
  <c r="A1054" i="7"/>
  <c r="A1053" i="7"/>
  <c r="A1052" i="7"/>
  <c r="A1051" i="7"/>
  <c r="A1050" i="7"/>
  <c r="A1049" i="7"/>
  <c r="A1048" i="7"/>
  <c r="A1047" i="7"/>
  <c r="A1046" i="7"/>
  <c r="A1045" i="7"/>
  <c r="A1044" i="7"/>
  <c r="A1043" i="7"/>
  <c r="A1042" i="7"/>
  <c r="A1041" i="7"/>
  <c r="A1040" i="7"/>
  <c r="A1039" i="7"/>
  <c r="A1038" i="7"/>
  <c r="A1037" i="7"/>
  <c r="A1036" i="7"/>
  <c r="A1035" i="7"/>
  <c r="A1034" i="7"/>
  <c r="A1033" i="7"/>
  <c r="A1032" i="7"/>
  <c r="A1031" i="7"/>
  <c r="A1030" i="7"/>
  <c r="A1029" i="7"/>
  <c r="A1028" i="7"/>
  <c r="A1027" i="7"/>
  <c r="A1026" i="7"/>
  <c r="A1025" i="7"/>
  <c r="A1024" i="7"/>
  <c r="A1023" i="7"/>
  <c r="A1022" i="7"/>
  <c r="A1021" i="7"/>
  <c r="A1020" i="7"/>
  <c r="A1019" i="7"/>
  <c r="A1018" i="7"/>
  <c r="A1017" i="7"/>
  <c r="A1016" i="7"/>
  <c r="A1015" i="7"/>
  <c r="A1014" i="7"/>
  <c r="A1013" i="7"/>
  <c r="A1012" i="7"/>
  <c r="A1011" i="7"/>
  <c r="A1010" i="7"/>
  <c r="A1009" i="7"/>
  <c r="A1008" i="7"/>
  <c r="A1007" i="7"/>
  <c r="A1006" i="7"/>
  <c r="A1005" i="7"/>
  <c r="A1004" i="7"/>
  <c r="A1003" i="7"/>
  <c r="A1002" i="7"/>
  <c r="A1001" i="7"/>
  <c r="A1000" i="7"/>
  <c r="A999" i="7"/>
  <c r="A998" i="7"/>
  <c r="A997" i="7"/>
  <c r="A996" i="7"/>
  <c r="A995" i="7"/>
  <c r="A994" i="7"/>
  <c r="A993" i="7"/>
  <c r="A992" i="7"/>
  <c r="A991" i="7"/>
  <c r="A990" i="7"/>
  <c r="A989" i="7"/>
  <c r="A988" i="7"/>
  <c r="A987" i="7"/>
  <c r="A986" i="7"/>
  <c r="A985" i="7"/>
  <c r="A984" i="7"/>
  <c r="A983" i="7"/>
  <c r="A982" i="7"/>
  <c r="A981" i="7"/>
  <c r="A980" i="7"/>
  <c r="A979" i="7"/>
  <c r="A978" i="7"/>
  <c r="A977" i="7"/>
  <c r="A976" i="7"/>
  <c r="A975" i="7"/>
  <c r="A974" i="7"/>
  <c r="A973" i="7"/>
  <c r="A972" i="7"/>
  <c r="A971" i="7"/>
  <c r="A970" i="7"/>
  <c r="A969" i="7"/>
  <c r="A968" i="7"/>
  <c r="A967" i="7"/>
  <c r="A966" i="7"/>
  <c r="A965" i="7"/>
  <c r="A964" i="7"/>
  <c r="A963" i="7"/>
  <c r="A962" i="7"/>
  <c r="A961" i="7"/>
  <c r="A960" i="7"/>
  <c r="A959" i="7"/>
  <c r="A958" i="7"/>
  <c r="A957" i="7"/>
  <c r="A956" i="7"/>
  <c r="A955" i="7"/>
  <c r="A954" i="7"/>
  <c r="A953" i="7"/>
  <c r="A952" i="7"/>
  <c r="A951" i="7"/>
  <c r="A950" i="7"/>
  <c r="A949" i="7"/>
  <c r="A948" i="7"/>
  <c r="A947" i="7"/>
  <c r="A946" i="7"/>
  <c r="A945" i="7"/>
  <c r="A944" i="7"/>
  <c r="A943" i="7"/>
  <c r="A942" i="7"/>
  <c r="A941" i="7"/>
  <c r="A940" i="7"/>
  <c r="A939" i="7"/>
  <c r="A938" i="7"/>
  <c r="A937" i="7"/>
  <c r="A936" i="7"/>
  <c r="A935" i="7"/>
  <c r="A934" i="7"/>
  <c r="A933" i="7"/>
  <c r="A932" i="7"/>
  <c r="A931" i="7"/>
  <c r="A930" i="7"/>
  <c r="A929" i="7"/>
  <c r="A928" i="7"/>
  <c r="A927" i="7"/>
  <c r="A926" i="7"/>
  <c r="A925" i="7"/>
  <c r="A924" i="7"/>
  <c r="A923" i="7"/>
  <c r="A922" i="7"/>
  <c r="A921" i="7"/>
  <c r="A920" i="7"/>
  <c r="A919" i="7"/>
  <c r="A918" i="7"/>
  <c r="A917" i="7"/>
  <c r="A916" i="7"/>
  <c r="A915" i="7"/>
  <c r="A914" i="7"/>
  <c r="A913" i="7"/>
  <c r="A912" i="7"/>
  <c r="A911" i="7"/>
  <c r="A910" i="7"/>
  <c r="A909" i="7"/>
  <c r="A908" i="7"/>
  <c r="A907" i="7"/>
  <c r="A906" i="7"/>
  <c r="A905" i="7"/>
  <c r="A904" i="7"/>
  <c r="A903" i="7"/>
  <c r="A902" i="7"/>
  <c r="A901" i="7"/>
  <c r="A900" i="7"/>
  <c r="A899" i="7"/>
  <c r="A898" i="7"/>
  <c r="A897" i="7"/>
  <c r="A896" i="7"/>
  <c r="A895" i="7"/>
  <c r="A894" i="7"/>
  <c r="A893" i="7"/>
  <c r="A892" i="7"/>
  <c r="A891" i="7"/>
  <c r="A890" i="7"/>
  <c r="A889" i="7"/>
  <c r="A888" i="7"/>
  <c r="A887" i="7"/>
  <c r="A886" i="7"/>
  <c r="A885" i="7"/>
  <c r="A884" i="7"/>
  <c r="A883" i="7"/>
  <c r="A882" i="7"/>
  <c r="A881" i="7"/>
  <c r="A880" i="7"/>
  <c r="A879" i="7"/>
  <c r="A878" i="7"/>
  <c r="A877" i="7"/>
  <c r="A876" i="7"/>
  <c r="A875" i="7"/>
  <c r="A874" i="7"/>
  <c r="A873" i="7"/>
  <c r="A872" i="7"/>
  <c r="A871" i="7"/>
  <c r="A870" i="7"/>
  <c r="A869" i="7"/>
  <c r="A868" i="7"/>
  <c r="A867" i="7"/>
  <c r="A866" i="7"/>
  <c r="A865" i="7"/>
  <c r="A864" i="7"/>
  <c r="A863" i="7"/>
  <c r="A862" i="7"/>
  <c r="A861" i="7"/>
  <c r="A860" i="7"/>
  <c r="A859" i="7"/>
  <c r="A858" i="7"/>
  <c r="A857" i="7"/>
  <c r="A856" i="7"/>
  <c r="A855" i="7"/>
  <c r="A854" i="7"/>
  <c r="A853" i="7"/>
  <c r="A852" i="7"/>
  <c r="A851" i="7"/>
  <c r="A850" i="7"/>
  <c r="A849" i="7"/>
  <c r="A848" i="7"/>
  <c r="A847" i="7"/>
  <c r="A846" i="7"/>
  <c r="A845" i="7"/>
  <c r="A844" i="7"/>
  <c r="A843" i="7"/>
  <c r="A842" i="7"/>
  <c r="A841" i="7"/>
  <c r="A840" i="7"/>
  <c r="A839" i="7"/>
  <c r="A838" i="7"/>
  <c r="A837" i="7"/>
  <c r="A836" i="7"/>
  <c r="A835" i="7"/>
  <c r="A834" i="7"/>
  <c r="A833" i="7"/>
  <c r="A832" i="7"/>
  <c r="A831" i="7"/>
  <c r="A830" i="7"/>
  <c r="A829" i="7"/>
  <c r="A828" i="7"/>
  <c r="A827" i="7"/>
  <c r="A826" i="7"/>
  <c r="A825" i="7"/>
  <c r="A824" i="7"/>
  <c r="A823" i="7"/>
  <c r="A822" i="7"/>
  <c r="A821" i="7"/>
  <c r="A820" i="7"/>
  <c r="A819" i="7"/>
  <c r="A818" i="7"/>
  <c r="A817" i="7"/>
  <c r="A816" i="7"/>
  <c r="A815" i="7"/>
  <c r="A814" i="7"/>
  <c r="A813" i="7"/>
  <c r="A812" i="7"/>
  <c r="A811" i="7"/>
  <c r="A810" i="7"/>
  <c r="A809" i="7"/>
  <c r="A808" i="7"/>
  <c r="A807" i="7"/>
  <c r="A806" i="7"/>
  <c r="A805" i="7"/>
  <c r="A804" i="7"/>
  <c r="A803" i="7"/>
  <c r="A802" i="7"/>
  <c r="A801" i="7"/>
  <c r="A800" i="7"/>
  <c r="A799" i="7"/>
  <c r="A798" i="7"/>
  <c r="A797" i="7"/>
  <c r="A796" i="7"/>
  <c r="A795" i="7"/>
  <c r="A794" i="7"/>
  <c r="A793" i="7"/>
  <c r="A792" i="7"/>
  <c r="A791" i="7"/>
  <c r="A790" i="7"/>
  <c r="A789" i="7"/>
  <c r="A788" i="7"/>
  <c r="A787" i="7"/>
  <c r="A786" i="7"/>
  <c r="A785" i="7"/>
  <c r="A784" i="7"/>
  <c r="A783" i="7"/>
  <c r="A782" i="7"/>
  <c r="A781" i="7"/>
  <c r="A780" i="7"/>
  <c r="A779" i="7"/>
  <c r="A778" i="7"/>
  <c r="A777" i="7"/>
  <c r="A776" i="7"/>
  <c r="A775" i="7"/>
  <c r="A774" i="7"/>
  <c r="A773" i="7"/>
  <c r="A772" i="7"/>
  <c r="A771" i="7"/>
  <c r="A770" i="7"/>
  <c r="A769" i="7"/>
  <c r="A768" i="7"/>
  <c r="A767" i="7"/>
  <c r="A766" i="7"/>
  <c r="A765" i="7"/>
  <c r="A764" i="7"/>
  <c r="A763" i="7"/>
  <c r="A762" i="7"/>
  <c r="A761" i="7"/>
  <c r="A760" i="7"/>
  <c r="A759" i="7"/>
  <c r="A758" i="7"/>
  <c r="A757" i="7"/>
  <c r="A756" i="7"/>
  <c r="A755" i="7"/>
  <c r="A754" i="7"/>
  <c r="A753" i="7"/>
  <c r="A752" i="7"/>
  <c r="A751" i="7"/>
  <c r="A750" i="7"/>
  <c r="A749" i="7"/>
  <c r="A748" i="7"/>
  <c r="A747" i="7"/>
  <c r="A746" i="7"/>
  <c r="A745" i="7"/>
  <c r="A744" i="7"/>
  <c r="A743" i="7"/>
  <c r="A742" i="7"/>
  <c r="A741" i="7"/>
  <c r="A740" i="7"/>
  <c r="A739" i="7"/>
  <c r="A738" i="7"/>
  <c r="A737" i="7"/>
  <c r="A736" i="7"/>
  <c r="A735" i="7"/>
  <c r="A734" i="7"/>
  <c r="A733" i="7"/>
  <c r="A732" i="7"/>
  <c r="A731" i="7"/>
  <c r="A730" i="7"/>
  <c r="A729" i="7"/>
  <c r="A728" i="7"/>
  <c r="A727" i="7"/>
  <c r="A726" i="7"/>
  <c r="A725" i="7"/>
  <c r="A724" i="7"/>
  <c r="A723" i="7"/>
  <c r="A722" i="7"/>
  <c r="A721" i="7"/>
  <c r="A720" i="7"/>
  <c r="A719" i="7"/>
  <c r="A718" i="7"/>
  <c r="A717" i="7"/>
  <c r="A716" i="7"/>
  <c r="A715" i="7"/>
  <c r="A714" i="7"/>
  <c r="A713" i="7"/>
  <c r="A712" i="7"/>
  <c r="A711" i="7"/>
  <c r="A710" i="7"/>
  <c r="A709" i="7"/>
  <c r="A708" i="7"/>
  <c r="A707" i="7"/>
  <c r="A706" i="7"/>
  <c r="A705" i="7"/>
  <c r="A704" i="7"/>
  <c r="A703" i="7"/>
  <c r="A702" i="7"/>
  <c r="A701" i="7"/>
  <c r="A700" i="7"/>
  <c r="A699" i="7"/>
  <c r="A698" i="7"/>
  <c r="A697" i="7"/>
  <c r="A696" i="7"/>
  <c r="A695" i="7"/>
  <c r="A694" i="7"/>
  <c r="A693" i="7"/>
  <c r="A692" i="7"/>
  <c r="A691" i="7"/>
  <c r="A690" i="7"/>
  <c r="A689" i="7"/>
  <c r="A688" i="7"/>
  <c r="A687" i="7"/>
  <c r="A686" i="7"/>
  <c r="A685" i="7"/>
  <c r="A684" i="7"/>
  <c r="A683" i="7"/>
  <c r="A682" i="7"/>
  <c r="A681" i="7"/>
  <c r="A680" i="7"/>
  <c r="A679" i="7"/>
  <c r="A678" i="7"/>
  <c r="A677" i="7"/>
  <c r="A676" i="7"/>
  <c r="A675" i="7"/>
  <c r="A674" i="7"/>
  <c r="A673" i="7"/>
  <c r="A672" i="7"/>
  <c r="A671" i="7"/>
  <c r="A670" i="7"/>
  <c r="A669" i="7"/>
  <c r="A668" i="7"/>
  <c r="A667" i="7"/>
  <c r="A666" i="7"/>
  <c r="A665" i="7"/>
  <c r="A664" i="7"/>
  <c r="A663" i="7"/>
  <c r="A662" i="7"/>
  <c r="A661" i="7"/>
  <c r="A660" i="7"/>
  <c r="A659" i="7"/>
  <c r="A658" i="7"/>
  <c r="A657" i="7"/>
  <c r="A656" i="7"/>
  <c r="A655" i="7"/>
  <c r="A654" i="7"/>
  <c r="A653" i="7"/>
  <c r="A652" i="7"/>
  <c r="A651" i="7"/>
  <c r="A650" i="7"/>
  <c r="A649" i="7"/>
  <c r="A648" i="7"/>
  <c r="A647" i="7"/>
  <c r="A646" i="7"/>
  <c r="A645" i="7"/>
  <c r="A644" i="7"/>
  <c r="A643" i="7"/>
  <c r="A642" i="7"/>
  <c r="A641" i="7"/>
  <c r="A640" i="7"/>
  <c r="A639" i="7"/>
  <c r="A638" i="7"/>
  <c r="A637" i="7"/>
  <c r="A636" i="7"/>
  <c r="A635" i="7"/>
  <c r="A634" i="7"/>
  <c r="A633" i="7"/>
  <c r="A632" i="7"/>
  <c r="A631" i="7"/>
  <c r="A630" i="7"/>
  <c r="A629" i="7"/>
  <c r="A628" i="7"/>
  <c r="A627" i="7"/>
  <c r="A626" i="7"/>
  <c r="A625" i="7"/>
  <c r="A624" i="7"/>
  <c r="A623" i="7"/>
  <c r="A622" i="7"/>
  <c r="A621" i="7"/>
  <c r="A620" i="7"/>
  <c r="A619" i="7"/>
  <c r="A618" i="7"/>
  <c r="A617" i="7"/>
  <c r="A616" i="7"/>
  <c r="A615" i="7"/>
  <c r="A614" i="7"/>
  <c r="A613" i="7"/>
  <c r="A612" i="7"/>
  <c r="A611" i="7"/>
  <c r="A610" i="7"/>
  <c r="A609" i="7"/>
  <c r="A608" i="7"/>
  <c r="A607" i="7"/>
  <c r="A606" i="7"/>
  <c r="A605" i="7"/>
  <c r="A604" i="7"/>
  <c r="A603" i="7"/>
  <c r="A602" i="7"/>
  <c r="A601" i="7"/>
  <c r="A600" i="7"/>
  <c r="A599" i="7"/>
  <c r="A598" i="7"/>
  <c r="A597" i="7"/>
  <c r="A596" i="7"/>
  <c r="A595" i="7"/>
  <c r="A594" i="7"/>
  <c r="A593" i="7"/>
  <c r="A592" i="7"/>
  <c r="A591" i="7"/>
  <c r="A590" i="7"/>
  <c r="A589" i="7"/>
  <c r="A588" i="7"/>
  <c r="A587" i="7"/>
  <c r="A586" i="7"/>
  <c r="A585" i="7"/>
  <c r="A584" i="7"/>
  <c r="A583" i="7"/>
  <c r="A582" i="7"/>
  <c r="A581" i="7"/>
  <c r="A580" i="7"/>
  <c r="A579" i="7"/>
  <c r="A578" i="7"/>
  <c r="A577" i="7"/>
  <c r="A576" i="7"/>
  <c r="A575" i="7"/>
  <c r="A574" i="7"/>
  <c r="A573" i="7"/>
  <c r="A572" i="7"/>
  <c r="A571" i="7"/>
  <c r="A570" i="7"/>
  <c r="A569" i="7"/>
  <c r="A568" i="7"/>
  <c r="A567" i="7"/>
  <c r="A566" i="7"/>
  <c r="A565" i="7"/>
  <c r="A564" i="7"/>
  <c r="A563" i="7"/>
  <c r="A562" i="7"/>
  <c r="A561" i="7"/>
  <c r="A560" i="7"/>
  <c r="A559" i="7"/>
  <c r="A558" i="7"/>
  <c r="A557" i="7"/>
  <c r="A556" i="7"/>
  <c r="A555" i="7"/>
  <c r="A554" i="7"/>
  <c r="A553" i="7"/>
  <c r="A552" i="7"/>
  <c r="A551" i="7"/>
  <c r="A550" i="7"/>
  <c r="A549" i="7"/>
  <c r="A548" i="7"/>
  <c r="A547" i="7"/>
  <c r="A546" i="7"/>
  <c r="A545" i="7"/>
  <c r="A544" i="7"/>
  <c r="A543" i="7"/>
  <c r="A542" i="7"/>
  <c r="A541" i="7"/>
  <c r="A540" i="7"/>
  <c r="A539" i="7"/>
  <c r="A538" i="7"/>
  <c r="A537" i="7"/>
  <c r="A536" i="7"/>
  <c r="A535" i="7"/>
  <c r="A534" i="7"/>
  <c r="A533" i="7"/>
  <c r="A532" i="7"/>
  <c r="A531" i="7"/>
  <c r="A530" i="7"/>
  <c r="A529" i="7"/>
  <c r="A528" i="7"/>
  <c r="A527" i="7"/>
  <c r="A526" i="7"/>
  <c r="A525" i="7"/>
  <c r="A524" i="7"/>
  <c r="A523" i="7"/>
  <c r="A522" i="7"/>
  <c r="A521" i="7"/>
  <c r="A520" i="7"/>
  <c r="A519" i="7"/>
  <c r="A518" i="7"/>
  <c r="A517" i="7"/>
  <c r="A516" i="7"/>
  <c r="A515" i="7"/>
  <c r="A514" i="7"/>
  <c r="A513" i="7"/>
  <c r="A512" i="7"/>
  <c r="A511" i="7"/>
  <c r="A510" i="7"/>
  <c r="A509" i="7"/>
  <c r="A508" i="7"/>
  <c r="A507" i="7"/>
  <c r="A506" i="7"/>
  <c r="A505" i="7"/>
  <c r="A504" i="7"/>
  <c r="A503" i="7"/>
  <c r="A502" i="7"/>
  <c r="A501" i="7"/>
  <c r="A500" i="7"/>
  <c r="A499" i="7"/>
  <c r="A498" i="7"/>
  <c r="A497" i="7"/>
  <c r="A496" i="7"/>
  <c r="A495" i="7"/>
  <c r="A494" i="7"/>
  <c r="A493" i="7"/>
  <c r="A492" i="7"/>
  <c r="A491" i="7"/>
  <c r="A490" i="7"/>
  <c r="A489" i="7"/>
  <c r="A488" i="7"/>
  <c r="A487" i="7"/>
  <c r="A486" i="7"/>
  <c r="A485" i="7"/>
  <c r="A484" i="7"/>
  <c r="A483" i="7"/>
  <c r="A482" i="7"/>
  <c r="A481" i="7"/>
  <c r="A480" i="7"/>
  <c r="A479" i="7"/>
  <c r="A478" i="7"/>
  <c r="A477" i="7"/>
  <c r="A476" i="7"/>
  <c r="A475" i="7"/>
  <c r="A474" i="7"/>
  <c r="A473" i="7"/>
  <c r="A472" i="7"/>
  <c r="A471" i="7"/>
  <c r="A470" i="7"/>
  <c r="A469" i="7"/>
  <c r="A468" i="7"/>
  <c r="A467" i="7"/>
  <c r="A466" i="7"/>
  <c r="A465" i="7"/>
  <c r="A464" i="7"/>
  <c r="A463" i="7"/>
  <c r="A462" i="7"/>
  <c r="A461" i="7"/>
  <c r="A460" i="7"/>
  <c r="A459" i="7"/>
  <c r="A458" i="7"/>
  <c r="A457" i="7"/>
  <c r="A456" i="7"/>
  <c r="A455" i="7"/>
  <c r="A454" i="7"/>
  <c r="A453" i="7"/>
  <c r="A452" i="7"/>
  <c r="A451" i="7"/>
  <c r="A450" i="7"/>
  <c r="A449" i="7"/>
  <c r="A448" i="7"/>
  <c r="A447" i="7"/>
  <c r="A446" i="7"/>
  <c r="A445" i="7"/>
  <c r="A444" i="7"/>
  <c r="A443" i="7"/>
  <c r="A442" i="7"/>
  <c r="A441" i="7"/>
  <c r="A440" i="7"/>
  <c r="A439" i="7"/>
  <c r="A438" i="7"/>
  <c r="A437" i="7"/>
  <c r="A436" i="7"/>
  <c r="A435" i="7"/>
  <c r="A434" i="7"/>
  <c r="A433" i="7"/>
  <c r="A432" i="7"/>
  <c r="A431" i="7"/>
  <c r="A430" i="7"/>
  <c r="A429" i="7"/>
  <c r="A428" i="7"/>
  <c r="A427" i="7"/>
  <c r="A426" i="7"/>
  <c r="A425" i="7"/>
  <c r="A424" i="7"/>
  <c r="A423" i="7"/>
  <c r="A422" i="7"/>
  <c r="A421" i="7"/>
  <c r="A420" i="7"/>
  <c r="A419" i="7"/>
  <c r="A418" i="7"/>
  <c r="A417" i="7"/>
  <c r="A416" i="7"/>
  <c r="A415" i="7"/>
  <c r="A414" i="7"/>
  <c r="A413" i="7"/>
  <c r="A412" i="7"/>
  <c r="A411" i="7"/>
  <c r="A410" i="7"/>
  <c r="A409" i="7"/>
  <c r="A408" i="7"/>
  <c r="A407" i="7"/>
  <c r="A406" i="7"/>
  <c r="A405" i="7"/>
  <c r="A404" i="7"/>
  <c r="A403" i="7"/>
  <c r="A402" i="7"/>
  <c r="A401" i="7"/>
  <c r="A400" i="7"/>
  <c r="A399" i="7"/>
  <c r="A398" i="7"/>
  <c r="A397" i="7"/>
  <c r="A396" i="7"/>
  <c r="A395" i="7"/>
  <c r="A394" i="7"/>
  <c r="A393" i="7"/>
  <c r="A392" i="7"/>
  <c r="A391" i="7"/>
  <c r="A390" i="7"/>
  <c r="A389" i="7"/>
  <c r="A388" i="7"/>
  <c r="A387" i="7"/>
  <c r="A386" i="7"/>
  <c r="A385" i="7"/>
  <c r="A384" i="7"/>
  <c r="A383" i="7"/>
  <c r="A382" i="7"/>
  <c r="A381" i="7"/>
  <c r="A380" i="7"/>
  <c r="A379" i="7"/>
  <c r="A378" i="7"/>
  <c r="A377" i="7"/>
  <c r="A376" i="7"/>
  <c r="A375" i="7"/>
  <c r="A374" i="7"/>
  <c r="A373" i="7"/>
  <c r="A372" i="7"/>
  <c r="A371" i="7"/>
  <c r="A370" i="7"/>
  <c r="A369" i="7"/>
  <c r="A368" i="7"/>
  <c r="A367" i="7"/>
  <c r="A366" i="7"/>
  <c r="A365" i="7"/>
  <c r="A364" i="7"/>
  <c r="A363" i="7"/>
  <c r="A362" i="7"/>
  <c r="A361" i="7"/>
  <c r="A360" i="7"/>
  <c r="A359" i="7"/>
  <c r="A358" i="7"/>
  <c r="A357" i="7"/>
  <c r="A356" i="7"/>
  <c r="A355" i="7"/>
  <c r="A354" i="7"/>
  <c r="A353" i="7"/>
  <c r="A352" i="7"/>
  <c r="A351" i="7"/>
  <c r="A350" i="7"/>
  <c r="A349" i="7"/>
  <c r="A348" i="7"/>
  <c r="A347" i="7"/>
  <c r="A346" i="7"/>
  <c r="A345" i="7"/>
  <c r="A344" i="7"/>
  <c r="A343" i="7"/>
  <c r="A342" i="7"/>
  <c r="A341" i="7"/>
  <c r="A340" i="7"/>
  <c r="A339" i="7"/>
  <c r="A338" i="7"/>
  <c r="A337" i="7"/>
  <c r="A336" i="7"/>
  <c r="A335" i="7"/>
  <c r="A334" i="7"/>
  <c r="A333" i="7"/>
  <c r="A332" i="7"/>
  <c r="A331" i="7"/>
  <c r="A330" i="7"/>
  <c r="A329" i="7"/>
  <c r="A328" i="7"/>
  <c r="A327" i="7"/>
  <c r="A326" i="7"/>
  <c r="A325" i="7"/>
  <c r="A324" i="7"/>
  <c r="A323" i="7"/>
  <c r="A322" i="7"/>
  <c r="A321" i="7"/>
  <c r="A320" i="7"/>
  <c r="A319" i="7"/>
  <c r="A318" i="7"/>
  <c r="A317" i="7"/>
  <c r="A316" i="7"/>
  <c r="A315" i="7"/>
  <c r="A314" i="7"/>
  <c r="A313" i="7"/>
  <c r="A312" i="7"/>
  <c r="A311" i="7"/>
  <c r="A310" i="7"/>
  <c r="A309" i="7"/>
  <c r="A308" i="7"/>
  <c r="A307" i="7"/>
  <c r="A306" i="7"/>
  <c r="A305" i="7"/>
  <c r="A304" i="7"/>
  <c r="A303" i="7"/>
  <c r="A302" i="7"/>
  <c r="A301" i="7"/>
  <c r="A300" i="7"/>
  <c r="A299" i="7"/>
  <c r="A298" i="7"/>
  <c r="A297" i="7"/>
  <c r="A296" i="7"/>
  <c r="A295" i="7"/>
  <c r="A294" i="7"/>
  <c r="A293" i="7"/>
  <c r="A292" i="7"/>
  <c r="A291" i="7"/>
  <c r="A290" i="7"/>
  <c r="A289" i="7"/>
  <c r="A288" i="7"/>
  <c r="A287" i="7"/>
  <c r="A286" i="7"/>
  <c r="A285" i="7"/>
  <c r="A284" i="7"/>
  <c r="A283" i="7"/>
  <c r="A282" i="7"/>
  <c r="A281" i="7"/>
  <c r="A280" i="7"/>
  <c r="A279" i="7"/>
  <c r="A278" i="7"/>
  <c r="A277" i="7"/>
  <c r="A276" i="7"/>
  <c r="A275" i="7"/>
  <c r="A274" i="7"/>
  <c r="A273" i="7"/>
  <c r="A272" i="7"/>
  <c r="A271" i="7"/>
  <c r="A270" i="7"/>
  <c r="A269" i="7"/>
  <c r="A268" i="7"/>
  <c r="A267" i="7"/>
  <c r="A266" i="7"/>
  <c r="A265" i="7"/>
  <c r="A264" i="7"/>
  <c r="A263" i="7"/>
  <c r="A262" i="7"/>
  <c r="A261" i="7"/>
  <c r="A260" i="7"/>
  <c r="A259" i="7"/>
  <c r="A258" i="7"/>
  <c r="A257" i="7"/>
  <c r="A256" i="7"/>
  <c r="A255" i="7"/>
  <c r="A254" i="7"/>
  <c r="A253" i="7"/>
  <c r="A252" i="7"/>
  <c r="A251" i="7"/>
  <c r="A250" i="7"/>
  <c r="A249" i="7"/>
  <c r="A248" i="7"/>
  <c r="A247" i="7"/>
  <c r="A246" i="7"/>
  <c r="A245" i="7"/>
  <c r="A244" i="7"/>
  <c r="A243" i="7"/>
  <c r="A242" i="7"/>
  <c r="A241" i="7"/>
  <c r="A240" i="7"/>
  <c r="A239" i="7"/>
  <c r="A238" i="7"/>
  <c r="A237" i="7"/>
  <c r="A236" i="7"/>
  <c r="A235" i="7"/>
  <c r="A234" i="7"/>
  <c r="A233" i="7"/>
  <c r="A232" i="7"/>
  <c r="A231" i="7"/>
  <c r="A230" i="7"/>
  <c r="A229" i="7"/>
  <c r="A228" i="7"/>
  <c r="A227" i="7"/>
  <c r="A226" i="7"/>
  <c r="A225" i="7"/>
  <c r="A224" i="7"/>
  <c r="A223" i="7"/>
  <c r="A222" i="7"/>
  <c r="A221" i="7"/>
  <c r="A220" i="7"/>
  <c r="A219" i="7"/>
  <c r="A218" i="7"/>
  <c r="A217" i="7"/>
  <c r="A216" i="7"/>
  <c r="A215" i="7"/>
  <c r="A214" i="7"/>
  <c r="A213" i="7"/>
  <c r="A212" i="7"/>
  <c r="A211" i="7"/>
  <c r="A210" i="7"/>
  <c r="A209" i="7"/>
  <c r="A208" i="7"/>
  <c r="A207" i="7"/>
  <c r="A206" i="7"/>
  <c r="A205" i="7"/>
  <c r="A204" i="7"/>
  <c r="A203" i="7"/>
  <c r="A202" i="7"/>
  <c r="A201" i="7"/>
  <c r="A200" i="7"/>
  <c r="A199" i="7"/>
  <c r="A198" i="7"/>
  <c r="A197" i="7"/>
  <c r="A196" i="7"/>
  <c r="A195" i="7"/>
  <c r="A194" i="7"/>
  <c r="A193" i="7"/>
  <c r="A192" i="7"/>
  <c r="A191" i="7"/>
  <c r="A190" i="7"/>
  <c r="A189" i="7"/>
  <c r="A188" i="7"/>
  <c r="A187" i="7"/>
  <c r="A186" i="7"/>
  <c r="A185" i="7"/>
  <c r="A184" i="7"/>
  <c r="A183" i="7"/>
  <c r="A182" i="7"/>
  <c r="A181" i="7"/>
  <c r="A180" i="7"/>
  <c r="A179" i="7"/>
  <c r="A178" i="7"/>
  <c r="A177" i="7"/>
  <c r="A176" i="7"/>
  <c r="A175" i="7"/>
  <c r="A174" i="7"/>
  <c r="A173" i="7"/>
  <c r="A172" i="7"/>
  <c r="A171" i="7"/>
  <c r="A170" i="7"/>
  <c r="A169" i="7"/>
  <c r="A168" i="7"/>
  <c r="A167" i="7"/>
  <c r="A166" i="7"/>
  <c r="A165" i="7"/>
  <c r="A164" i="7"/>
  <c r="A163" i="7"/>
  <c r="A162" i="7"/>
  <c r="A161" i="7"/>
  <c r="A160" i="7"/>
  <c r="A159" i="7"/>
  <c r="A158" i="7"/>
  <c r="A157" i="7"/>
  <c r="A156" i="7"/>
  <c r="A155" i="7"/>
  <c r="A154" i="7"/>
  <c r="A153" i="7"/>
  <c r="A152" i="7"/>
  <c r="A151" i="7"/>
  <c r="A150" i="7"/>
  <c r="A149" i="7"/>
  <c r="A148" i="7"/>
  <c r="A147" i="7"/>
  <c r="A146" i="7"/>
  <c r="A145" i="7"/>
  <c r="A144" i="7"/>
  <c r="A143" i="7"/>
  <c r="A142" i="7"/>
  <c r="A141" i="7"/>
  <c r="A140" i="7"/>
  <c r="A139" i="7"/>
  <c r="A138" i="7"/>
  <c r="A137" i="7"/>
  <c r="A136" i="7"/>
  <c r="A135" i="7"/>
  <c r="A134" i="7"/>
  <c r="A133" i="7"/>
  <c r="A132" i="7"/>
  <c r="A131" i="7"/>
  <c r="A130" i="7"/>
  <c r="A129" i="7"/>
  <c r="A128" i="7"/>
  <c r="A127" i="7"/>
  <c r="A126" i="7"/>
  <c r="A125" i="7"/>
  <c r="A124" i="7"/>
  <c r="A123" i="7"/>
  <c r="A122" i="7"/>
  <c r="A121" i="7"/>
  <c r="A120" i="7"/>
  <c r="A119" i="7"/>
  <c r="A118" i="7"/>
  <c r="A117" i="7"/>
  <c r="A116" i="7"/>
  <c r="A115" i="7"/>
  <c r="A114" i="7"/>
  <c r="A113" i="7"/>
  <c r="A112" i="7"/>
  <c r="A111" i="7"/>
  <c r="A110" i="7"/>
  <c r="A109" i="7"/>
  <c r="A108" i="7"/>
  <c r="A107" i="7"/>
  <c r="A106" i="7"/>
  <c r="A105" i="7"/>
  <c r="A104" i="7"/>
  <c r="A103" i="7"/>
  <c r="A102" i="7"/>
  <c r="A101" i="7"/>
  <c r="A100" i="7"/>
  <c r="A99" i="7"/>
  <c r="A98" i="7"/>
  <c r="A97" i="7"/>
  <c r="A96" i="7"/>
  <c r="A95" i="7"/>
  <c r="A94" i="7"/>
  <c r="A93" i="7"/>
  <c r="A92" i="7"/>
  <c r="A91" i="7"/>
  <c r="A90" i="7"/>
  <c r="A89" i="7"/>
  <c r="A88" i="7"/>
  <c r="A87" i="7"/>
  <c r="A86" i="7"/>
  <c r="A85" i="7"/>
  <c r="A84" i="7"/>
  <c r="A83" i="7"/>
  <c r="A82" i="7"/>
  <c r="A81" i="7"/>
  <c r="A80" i="7"/>
  <c r="A79" i="7"/>
  <c r="A78" i="7"/>
  <c r="A77" i="7"/>
  <c r="A76" i="7"/>
  <c r="A75" i="7"/>
  <c r="A74" i="7"/>
  <c r="A73" i="7"/>
  <c r="A72" i="7"/>
  <c r="A71" i="7"/>
  <c r="A70" i="7"/>
  <c r="A69" i="7"/>
  <c r="A68" i="7"/>
  <c r="A67" i="7"/>
  <c r="A66" i="7"/>
  <c r="A65" i="7"/>
  <c r="A64" i="7"/>
  <c r="A63" i="7"/>
  <c r="A62" i="7"/>
  <c r="A61" i="7"/>
  <c r="A60" i="7"/>
  <c r="A59" i="7"/>
  <c r="A58" i="7"/>
  <c r="A57" i="7"/>
  <c r="A56" i="7"/>
  <c r="A55" i="7"/>
  <c r="A54" i="7"/>
  <c r="A53" i="7"/>
  <c r="A52" i="7"/>
  <c r="A51" i="7"/>
  <c r="A50" i="7"/>
  <c r="A49" i="7"/>
  <c r="A48" i="7"/>
  <c r="A47" i="7"/>
  <c r="A46" i="7"/>
  <c r="A45" i="7"/>
  <c r="A44" i="7"/>
  <c r="A43" i="7"/>
  <c r="A42" i="7"/>
  <c r="A41" i="7"/>
  <c r="A40" i="7"/>
  <c r="A39" i="7"/>
  <c r="A38" i="7"/>
  <c r="A37" i="7"/>
  <c r="A36" i="7"/>
  <c r="A35" i="7"/>
  <c r="A34" i="7"/>
  <c r="A33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12" i="7"/>
  <c r="A11" i="7"/>
  <c r="A10" i="7"/>
  <c r="A9" i="7"/>
  <c r="A8" i="7"/>
  <c r="A7" i="7"/>
  <c r="H12" i="2" l="1"/>
  <c r="B41" i="2" l="1"/>
  <c r="D11" i="10" l="1"/>
  <c r="C11" i="2" l="1"/>
  <c r="R40" i="10" l="1"/>
  <c r="Q40" i="10"/>
  <c r="R39" i="10"/>
  <c r="R36" i="10"/>
  <c r="Q36" i="10"/>
  <c r="R35" i="10"/>
  <c r="R32" i="10"/>
  <c r="Q32" i="10"/>
  <c r="R31" i="10"/>
  <c r="R28" i="10"/>
  <c r="P41" i="10"/>
  <c r="Q41" i="10" s="1"/>
  <c r="P40" i="10"/>
  <c r="P39" i="10"/>
  <c r="Q39" i="10" s="1"/>
  <c r="P38" i="10"/>
  <c r="R38" i="10" s="1"/>
  <c r="P37" i="10"/>
  <c r="Q37" i="10" s="1"/>
  <c r="P36" i="10"/>
  <c r="P35" i="10"/>
  <c r="Q35" i="10" s="1"/>
  <c r="P34" i="10"/>
  <c r="R34" i="10" s="1"/>
  <c r="P33" i="10"/>
  <c r="Q33" i="10" s="1"/>
  <c r="P32" i="10"/>
  <c r="P31" i="10"/>
  <c r="Q31" i="10" s="1"/>
  <c r="P30" i="10"/>
  <c r="R30" i="10" s="1"/>
  <c r="P29" i="10"/>
  <c r="Q29" i="10" s="1"/>
  <c r="P28" i="10"/>
  <c r="Q28" i="10" s="1"/>
  <c r="P27" i="10"/>
  <c r="Q27" i="10" s="1"/>
  <c r="P26" i="10"/>
  <c r="R26" i="10" s="1"/>
  <c r="P25" i="10"/>
  <c r="Q25" i="10" s="1"/>
  <c r="P24" i="10"/>
  <c r="R24" i="10" s="1"/>
  <c r="P22" i="10"/>
  <c r="R22" i="10" s="1"/>
  <c r="P21" i="10"/>
  <c r="Q21" i="10" s="1"/>
  <c r="P20" i="10"/>
  <c r="R20" i="10" s="1"/>
  <c r="P19" i="10"/>
  <c r="R19" i="10" s="1"/>
  <c r="P18" i="10"/>
  <c r="R18" i="10" s="1"/>
  <c r="P17" i="10"/>
  <c r="R17" i="10" s="1"/>
  <c r="P23" i="10"/>
  <c r="Q23" i="10" s="1"/>
  <c r="F41" i="10"/>
  <c r="F40" i="10"/>
  <c r="F39" i="10"/>
  <c r="F38" i="10"/>
  <c r="F37" i="10"/>
  <c r="F36" i="10"/>
  <c r="F35" i="10"/>
  <c r="F34" i="10"/>
  <c r="F33" i="10"/>
  <c r="F32" i="10"/>
  <c r="F31" i="10"/>
  <c r="F30" i="10"/>
  <c r="F29" i="10"/>
  <c r="F28" i="10"/>
  <c r="S41" i="10"/>
  <c r="S40" i="10"/>
  <c r="S39" i="10"/>
  <c r="S38" i="10"/>
  <c r="S37" i="10"/>
  <c r="S36" i="10"/>
  <c r="S35" i="10"/>
  <c r="S34" i="10"/>
  <c r="S33" i="10"/>
  <c r="S32" i="10"/>
  <c r="S31" i="10"/>
  <c r="S30" i="10"/>
  <c r="S29" i="10"/>
  <c r="S28" i="10"/>
  <c r="N41" i="10"/>
  <c r="N40" i="10"/>
  <c r="N39" i="10"/>
  <c r="N38" i="10"/>
  <c r="N37" i="10"/>
  <c r="N36" i="10"/>
  <c r="N35" i="10"/>
  <c r="N34" i="10"/>
  <c r="N33" i="10"/>
  <c r="N32" i="10"/>
  <c r="N31" i="10"/>
  <c r="N30" i="10"/>
  <c r="N29" i="10"/>
  <c r="N28" i="10"/>
  <c r="N27" i="10"/>
  <c r="N26" i="10"/>
  <c r="N25" i="10"/>
  <c r="N24" i="10"/>
  <c r="N23" i="10"/>
  <c r="N22" i="10"/>
  <c r="N21" i="10"/>
  <c r="N20" i="10"/>
  <c r="N19" i="10"/>
  <c r="N18" i="10"/>
  <c r="N17" i="10"/>
  <c r="M41" i="10"/>
  <c r="M40" i="10"/>
  <c r="M39" i="10"/>
  <c r="M38" i="10"/>
  <c r="M37" i="10"/>
  <c r="M36" i="10"/>
  <c r="M35" i="10"/>
  <c r="M34" i="10"/>
  <c r="M33" i="10"/>
  <c r="M32" i="10"/>
  <c r="M31" i="10"/>
  <c r="M30" i="10"/>
  <c r="M29" i="10"/>
  <c r="M28" i="10"/>
  <c r="M17" i="10"/>
  <c r="H41" i="10"/>
  <c r="I41" i="10" s="1"/>
  <c r="J41" i="10" s="1"/>
  <c r="H40" i="10"/>
  <c r="I40" i="10" s="1"/>
  <c r="J40" i="10" s="1"/>
  <c r="H39" i="10"/>
  <c r="I39" i="10" s="1"/>
  <c r="J39" i="10" s="1"/>
  <c r="H38" i="10"/>
  <c r="I38" i="10" s="1"/>
  <c r="J38" i="10" s="1"/>
  <c r="H37" i="10"/>
  <c r="I37" i="10" s="1"/>
  <c r="J37" i="10" s="1"/>
  <c r="H36" i="10"/>
  <c r="I36" i="10" s="1"/>
  <c r="J36" i="10" s="1"/>
  <c r="H35" i="10"/>
  <c r="I35" i="10" s="1"/>
  <c r="J35" i="10" s="1"/>
  <c r="H34" i="10"/>
  <c r="I34" i="10" s="1"/>
  <c r="J34" i="10" s="1"/>
  <c r="H33" i="10"/>
  <c r="I33" i="10" s="1"/>
  <c r="J33" i="10" s="1"/>
  <c r="H32" i="10"/>
  <c r="I32" i="10" s="1"/>
  <c r="J32" i="10" s="1"/>
  <c r="H31" i="10"/>
  <c r="I31" i="10" s="1"/>
  <c r="J31" i="10" s="1"/>
  <c r="H30" i="10"/>
  <c r="I30" i="10" s="1"/>
  <c r="J30" i="10" s="1"/>
  <c r="H29" i="10"/>
  <c r="I29" i="10" s="1"/>
  <c r="J29" i="10" s="1"/>
  <c r="H28" i="10"/>
  <c r="I28" i="10" s="1"/>
  <c r="J28" i="10" s="1"/>
  <c r="H27" i="10"/>
  <c r="I27" i="10" s="1"/>
  <c r="J27" i="10" s="1"/>
  <c r="H26" i="10"/>
  <c r="I26" i="10" s="1"/>
  <c r="J26" i="10" s="1"/>
  <c r="H25" i="10"/>
  <c r="I25" i="10" s="1"/>
  <c r="J25" i="10" s="1"/>
  <c r="H24" i="10"/>
  <c r="I24" i="10" s="1"/>
  <c r="J24" i="10" s="1"/>
  <c r="H23" i="10"/>
  <c r="I23" i="10" s="1"/>
  <c r="J23" i="10" s="1"/>
  <c r="H22" i="10"/>
  <c r="I22" i="10" s="1"/>
  <c r="J22" i="10" s="1"/>
  <c r="H21" i="10"/>
  <c r="I21" i="10" s="1"/>
  <c r="J21" i="10" s="1"/>
  <c r="H20" i="10"/>
  <c r="I20" i="10" s="1"/>
  <c r="J20" i="10" s="1"/>
  <c r="H19" i="10"/>
  <c r="I19" i="10" s="1"/>
  <c r="J19" i="10" s="1"/>
  <c r="H18" i="10"/>
  <c r="I18" i="10" s="1"/>
  <c r="J18" i="10" s="1"/>
  <c r="H17" i="10"/>
  <c r="I17" i="10" s="1"/>
  <c r="L17" i="10" s="1"/>
  <c r="R25" i="10" l="1"/>
  <c r="Q30" i="10"/>
  <c r="Q34" i="10"/>
  <c r="Q38" i="10"/>
  <c r="R29" i="10"/>
  <c r="R33" i="10"/>
  <c r="R37" i="10"/>
  <c r="R41" i="10"/>
  <c r="R21" i="10"/>
  <c r="Q22" i="10"/>
  <c r="Q26" i="10"/>
  <c r="R27" i="10"/>
  <c r="R23" i="10"/>
  <c r="Q18" i="10"/>
  <c r="AG39" i="10"/>
  <c r="AD31" i="10"/>
  <c r="AF35" i="10"/>
  <c r="AE29" i="10"/>
  <c r="AE33" i="10"/>
  <c r="AE37" i="10"/>
  <c r="AE41" i="10"/>
  <c r="X29" i="10"/>
  <c r="AB29" i="10"/>
  <c r="AB33" i="10"/>
  <c r="X37" i="10"/>
  <c r="X41" i="10"/>
  <c r="AG30" i="10"/>
  <c r="AG34" i="10"/>
  <c r="AG38" i="10"/>
  <c r="AF29" i="10"/>
  <c r="AF33" i="10"/>
  <c r="AF37" i="10"/>
  <c r="AB41" i="10"/>
  <c r="AE31" i="10"/>
  <c r="AE35" i="10"/>
  <c r="AE39" i="10"/>
  <c r="Y31" i="10"/>
  <c r="Z35" i="10"/>
  <c r="AB39" i="10"/>
  <c r="AA30" i="10"/>
  <c r="AD34" i="10"/>
  <c r="AE38" i="10"/>
  <c r="AD30" i="10"/>
  <c r="Z31" i="10"/>
  <c r="AF31" i="10"/>
  <c r="AE34" i="10"/>
  <c r="AB35" i="10"/>
  <c r="AG35" i="10"/>
  <c r="Z38" i="10"/>
  <c r="X39" i="10"/>
  <c r="AC39" i="10"/>
  <c r="AE30" i="10"/>
  <c r="AB31" i="10"/>
  <c r="AG31" i="10"/>
  <c r="Z34" i="10"/>
  <c r="X35" i="10"/>
  <c r="AC35" i="10"/>
  <c r="AA38" i="10"/>
  <c r="Y39" i="10"/>
  <c r="AD39" i="10"/>
  <c r="Z30" i="10"/>
  <c r="X31" i="10"/>
  <c r="AC31" i="10"/>
  <c r="X33" i="10"/>
  <c r="AA34" i="10"/>
  <c r="Y35" i="10"/>
  <c r="AD35" i="10"/>
  <c r="AB37" i="10"/>
  <c r="AD38" i="10"/>
  <c r="Z39" i="10"/>
  <c r="AF39" i="10"/>
  <c r="AF41" i="10"/>
  <c r="AG28" i="10"/>
  <c r="AC28" i="10"/>
  <c r="Y28" i="10"/>
  <c r="AF28" i="10"/>
  <c r="AB28" i="10"/>
  <c r="X28" i="10"/>
  <c r="AE28" i="10"/>
  <c r="AA28" i="10"/>
  <c r="AG32" i="10"/>
  <c r="AC32" i="10"/>
  <c r="Y32" i="10"/>
  <c r="AF32" i="10"/>
  <c r="AB32" i="10"/>
  <c r="X32" i="10"/>
  <c r="AE32" i="10"/>
  <c r="AA32" i="10"/>
  <c r="AG36" i="10"/>
  <c r="AC36" i="10"/>
  <c r="Y36" i="10"/>
  <c r="AF36" i="10"/>
  <c r="AB36" i="10"/>
  <c r="X36" i="10"/>
  <c r="AE36" i="10"/>
  <c r="AA36" i="10"/>
  <c r="AG40" i="10"/>
  <c r="AC40" i="10"/>
  <c r="Y40" i="10"/>
  <c r="AF40" i="10"/>
  <c r="AB40" i="10"/>
  <c r="X40" i="10"/>
  <c r="AE40" i="10"/>
  <c r="AA40" i="10"/>
  <c r="AD40" i="10"/>
  <c r="AD32" i="10"/>
  <c r="Z36" i="10"/>
  <c r="AD36" i="10"/>
  <c r="Z40" i="10"/>
  <c r="Z28" i="10"/>
  <c r="AD28" i="10"/>
  <c r="Z32" i="10"/>
  <c r="Y29" i="10"/>
  <c r="AC29" i="10"/>
  <c r="AG29" i="10"/>
  <c r="Y33" i="10"/>
  <c r="AC33" i="10"/>
  <c r="AG33" i="10"/>
  <c r="Y37" i="10"/>
  <c r="AC37" i="10"/>
  <c r="AG37" i="10"/>
  <c r="Y41" i="10"/>
  <c r="AC41" i="10"/>
  <c r="AG41" i="10"/>
  <c r="Z29" i="10"/>
  <c r="AD29" i="10"/>
  <c r="X30" i="10"/>
  <c r="AB30" i="10"/>
  <c r="AF30" i="10"/>
  <c r="Z33" i="10"/>
  <c r="AD33" i="10"/>
  <c r="X34" i="10"/>
  <c r="AB34" i="10"/>
  <c r="AF34" i="10"/>
  <c r="Z37" i="10"/>
  <c r="AD37" i="10"/>
  <c r="X38" i="10"/>
  <c r="AB38" i="10"/>
  <c r="AF38" i="10"/>
  <c r="Z41" i="10"/>
  <c r="AD41" i="10"/>
  <c r="AA29" i="10"/>
  <c r="Y30" i="10"/>
  <c r="AC30" i="10"/>
  <c r="AA31" i="10"/>
  <c r="AA33" i="10"/>
  <c r="Y34" i="10"/>
  <c r="AC34" i="10"/>
  <c r="AA35" i="10"/>
  <c r="AA37" i="10"/>
  <c r="Y38" i="10"/>
  <c r="AC38" i="10"/>
  <c r="AA39" i="10"/>
  <c r="AA41" i="10"/>
  <c r="Q19" i="10"/>
  <c r="Q24" i="10"/>
  <c r="Q20" i="10"/>
  <c r="Q17" i="10"/>
  <c r="L19" i="10"/>
  <c r="L35" i="10"/>
  <c r="L23" i="10"/>
  <c r="L27" i="10"/>
  <c r="L31" i="10"/>
  <c r="L39" i="10"/>
  <c r="L20" i="10"/>
  <c r="L24" i="10"/>
  <c r="L28" i="10"/>
  <c r="L32" i="10"/>
  <c r="L36" i="10"/>
  <c r="L40" i="10"/>
  <c r="L21" i="10"/>
  <c r="L25" i="10"/>
  <c r="L29" i="10"/>
  <c r="L33" i="10"/>
  <c r="L37" i="10"/>
  <c r="L41" i="10"/>
  <c r="L18" i="10"/>
  <c r="L22" i="10"/>
  <c r="L26" i="10"/>
  <c r="L30" i="10"/>
  <c r="L34" i="10"/>
  <c r="L38" i="10"/>
  <c r="B31" i="2" l="1"/>
  <c r="D12" i="10"/>
  <c r="S21" i="10" l="1"/>
  <c r="S25" i="10"/>
  <c r="S18" i="10"/>
  <c r="S22" i="10"/>
  <c r="S26" i="10"/>
  <c r="S19" i="10"/>
  <c r="S23" i="10"/>
  <c r="S27" i="10"/>
  <c r="S20" i="10"/>
  <c r="S24" i="10"/>
  <c r="M23" i="10"/>
  <c r="M27" i="10"/>
  <c r="M20" i="10"/>
  <c r="M24" i="10"/>
  <c r="M21" i="10"/>
  <c r="M25" i="10"/>
  <c r="M19" i="10"/>
  <c r="M18" i="10"/>
  <c r="M22" i="10"/>
  <c r="M26" i="10"/>
  <c r="F19" i="10"/>
  <c r="F23" i="10"/>
  <c r="F27" i="10"/>
  <c r="B40" i="2"/>
  <c r="AE19" i="10" l="1"/>
  <c r="AA19" i="10"/>
  <c r="AD19" i="10"/>
  <c r="Z19" i="10"/>
  <c r="AG19" i="10"/>
  <c r="AC19" i="10"/>
  <c r="Y19" i="10"/>
  <c r="AF19" i="10"/>
  <c r="AB19" i="10"/>
  <c r="X19" i="10"/>
  <c r="AE27" i="10"/>
  <c r="AA27" i="10"/>
  <c r="AD27" i="10"/>
  <c r="Z27" i="10"/>
  <c r="AG27" i="10"/>
  <c r="AC27" i="10"/>
  <c r="Y27" i="10"/>
  <c r="AF27" i="10"/>
  <c r="AB27" i="10"/>
  <c r="X27" i="10"/>
  <c r="AE23" i="10"/>
  <c r="AA23" i="10"/>
  <c r="AD23" i="10"/>
  <c r="Z23" i="10"/>
  <c r="AG23" i="10"/>
  <c r="AC23" i="10"/>
  <c r="Y23" i="10"/>
  <c r="X23" i="10"/>
  <c r="AF23" i="10"/>
  <c r="AB23" i="10"/>
  <c r="F21" i="10"/>
  <c r="F18" i="10"/>
  <c r="F24" i="10"/>
  <c r="F25" i="10"/>
  <c r="F26" i="10"/>
  <c r="F20" i="10"/>
  <c r="F22" i="10"/>
  <c r="Y22" i="10" s="1"/>
  <c r="C10" i="2"/>
  <c r="C8" i="2"/>
  <c r="B37" i="2"/>
  <c r="B36" i="2"/>
  <c r="C12" i="2" l="1"/>
  <c r="AG20" i="10"/>
  <c r="AC20" i="10"/>
  <c r="Y20" i="10"/>
  <c r="AF20" i="10"/>
  <c r="AB20" i="10"/>
  <c r="X20" i="10"/>
  <c r="AE20" i="10"/>
  <c r="AA20" i="10"/>
  <c r="AD20" i="10"/>
  <c r="Z20" i="10"/>
  <c r="AG26" i="10"/>
  <c r="AC26" i="10"/>
  <c r="Y26" i="10"/>
  <c r="AF26" i="10"/>
  <c r="AB26" i="10"/>
  <c r="X26" i="10"/>
  <c r="AE26" i="10"/>
  <c r="AA26" i="10"/>
  <c r="AD26" i="10"/>
  <c r="Z26" i="10"/>
  <c r="AE21" i="10"/>
  <c r="AA21" i="10"/>
  <c r="AD21" i="10"/>
  <c r="Z21" i="10"/>
  <c r="AG21" i="10"/>
  <c r="AC21" i="10"/>
  <c r="Y21" i="10"/>
  <c r="AB21" i="10"/>
  <c r="X21" i="10"/>
  <c r="AF21" i="10"/>
  <c r="AE25" i="10"/>
  <c r="AA25" i="10"/>
  <c r="AD25" i="10"/>
  <c r="Z25" i="10"/>
  <c r="AG25" i="10"/>
  <c r="AC25" i="10"/>
  <c r="Y25" i="10"/>
  <c r="AF25" i="10"/>
  <c r="AB25" i="10"/>
  <c r="X25" i="10"/>
  <c r="AG22" i="10"/>
  <c r="AC22" i="10"/>
  <c r="AF22" i="10"/>
  <c r="AB22" i="10"/>
  <c r="X22" i="10"/>
  <c r="AE22" i="10"/>
  <c r="AA22" i="10"/>
  <c r="AD22" i="10"/>
  <c r="Z22" i="10"/>
  <c r="AG24" i="10"/>
  <c r="AC24" i="10"/>
  <c r="Y24" i="10"/>
  <c r="AF24" i="10"/>
  <c r="AB24" i="10"/>
  <c r="X24" i="10"/>
  <c r="AE24" i="10"/>
  <c r="AA24" i="10"/>
  <c r="AD24" i="10"/>
  <c r="Z24" i="10"/>
  <c r="S17" i="10"/>
  <c r="F17" i="10"/>
  <c r="J17" i="10"/>
  <c r="AD17" i="10" l="1"/>
  <c r="AG17" i="10"/>
  <c r="Z17" i="10"/>
  <c r="AG18" i="10"/>
  <c r="AF18" i="10"/>
  <c r="AF17" i="10"/>
  <c r="AE17" i="10"/>
  <c r="AA18" i="10"/>
  <c r="AB18" i="10"/>
  <c r="Z18" i="10"/>
  <c r="AC18" i="10"/>
  <c r="X18" i="10"/>
  <c r="AD18" i="10"/>
  <c r="Y18" i="10"/>
  <c r="AE18" i="10"/>
  <c r="AB17" i="10"/>
  <c r="Y17" i="10"/>
  <c r="AC17" i="10"/>
  <c r="AA17" i="10"/>
  <c r="X17" i="10"/>
  <c r="C20" i="6"/>
  <c r="C21" i="6" s="1"/>
  <c r="B20" i="6"/>
  <c r="B19" i="6"/>
  <c r="B18" i="6"/>
  <c r="B17" i="6"/>
  <c r="B16" i="6"/>
  <c r="B15" i="6"/>
  <c r="B14" i="6"/>
  <c r="B13" i="6"/>
  <c r="B12" i="6"/>
  <c r="B11" i="6"/>
  <c r="B10" i="6"/>
  <c r="B9" i="6"/>
  <c r="B8" i="6"/>
  <c r="B7" i="6"/>
  <c r="B6" i="6"/>
  <c r="B5" i="6"/>
  <c r="B4" i="6"/>
  <c r="A4" i="6"/>
  <c r="A5" i="6" s="1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K38" i="10" l="1"/>
  <c r="K34" i="10"/>
  <c r="K30" i="10"/>
  <c r="K37" i="10"/>
  <c r="K33" i="10"/>
  <c r="K29" i="10"/>
  <c r="K39" i="10"/>
  <c r="K35" i="10"/>
  <c r="K31" i="10"/>
  <c r="K17" i="10"/>
  <c r="K41" i="10"/>
  <c r="K40" i="10"/>
  <c r="K36" i="10"/>
  <c r="K32" i="10"/>
  <c r="K28" i="10"/>
  <c r="K27" i="10"/>
  <c r="K24" i="10"/>
  <c r="K25" i="10"/>
  <c r="K18" i="10"/>
  <c r="K26" i="10"/>
  <c r="K23" i="10"/>
  <c r="K21" i="10"/>
  <c r="K19" i="10"/>
  <c r="K22" i="10"/>
  <c r="K20" i="10"/>
  <c r="B34" i="2"/>
  <c r="C22" i="6"/>
  <c r="B23" i="6" s="1"/>
  <c r="B22" i="6"/>
  <c r="B21" i="6"/>
  <c r="B32" i="2" l="1"/>
  <c r="C7" i="2" l="1"/>
  <c r="B35" i="2" s="1"/>
  <c r="B33" i="2"/>
  <c r="M22" i="2" l="1"/>
  <c r="N21" i="2"/>
  <c r="J21" i="2"/>
  <c r="K20" i="2"/>
  <c r="G20" i="2"/>
  <c r="H19" i="2"/>
  <c r="H22" i="2"/>
  <c r="M21" i="2"/>
  <c r="N20" i="2"/>
  <c r="J20" i="2"/>
  <c r="K19" i="2"/>
  <c r="G19" i="2"/>
  <c r="K22" i="2"/>
  <c r="G22" i="2"/>
  <c r="H21" i="2"/>
  <c r="M20" i="2"/>
  <c r="N19" i="2"/>
  <c r="J19" i="2"/>
  <c r="N22" i="2"/>
  <c r="J22" i="2"/>
  <c r="K21" i="2"/>
  <c r="G21" i="2"/>
  <c r="H20" i="2"/>
  <c r="M19" i="2"/>
  <c r="M18" i="2"/>
  <c r="N18" i="2"/>
  <c r="J18" i="2"/>
  <c r="K18" i="2"/>
  <c r="G18" i="2"/>
  <c r="H18" i="2"/>
  <c r="F20" i="2"/>
  <c r="F18" i="2"/>
  <c r="F22" i="2"/>
  <c r="F19" i="2"/>
  <c r="F21" i="2"/>
  <c r="I20" i="2" l="1"/>
  <c r="O22" i="2"/>
  <c r="L19" i="2"/>
  <c r="I22" i="2"/>
  <c r="L22" i="2"/>
  <c r="I19" i="2"/>
  <c r="L21" i="2"/>
  <c r="O21" i="2"/>
  <c r="I21" i="2"/>
  <c r="O20" i="2"/>
  <c r="L20" i="2"/>
  <c r="O19" i="2"/>
  <c r="O18" i="2"/>
  <c r="I18" i="2"/>
  <c r="L18" i="2"/>
  <c r="E21" i="2" l="1"/>
  <c r="B21" i="2" s="1"/>
  <c r="C21" i="2" s="1"/>
  <c r="E22" i="2"/>
  <c r="B22" i="2" s="1"/>
  <c r="C22" i="2" s="1"/>
  <c r="E19" i="2"/>
  <c r="B19" i="2" s="1"/>
  <c r="C19" i="2" s="1"/>
  <c r="E20" i="2"/>
  <c r="B20" i="2" s="1"/>
  <c r="C20" i="2" s="1"/>
  <c r="E18" i="2"/>
  <c r="B18" i="2" s="1"/>
  <c r="C18" i="2" s="1"/>
  <c r="D21" i="2" l="1"/>
  <c r="D22" i="2"/>
  <c r="D19" i="2"/>
  <c r="D18" i="2"/>
  <c r="D20" i="2"/>
</calcChain>
</file>

<file path=xl/sharedStrings.xml><?xml version="1.0" encoding="utf-8"?>
<sst xmlns="http://schemas.openxmlformats.org/spreadsheetml/2006/main" count="10492" uniqueCount="3209">
  <si>
    <t>£/day</t>
  </si>
  <si>
    <t>p/kWh</t>
  </si>
  <si>
    <t>£</t>
  </si>
  <si>
    <t>Metric</t>
  </si>
  <si>
    <t>Value</t>
  </si>
  <si>
    <t>Postcode</t>
  </si>
  <si>
    <t>AQ</t>
  </si>
  <si>
    <t>Commission p/kWh</t>
  </si>
  <si>
    <t>Calculated fields</t>
  </si>
  <si>
    <t>postcode (outcode)</t>
  </si>
  <si>
    <t>TO HIDE</t>
  </si>
  <si>
    <t>Postcode row</t>
  </si>
  <si>
    <t>LDZ</t>
  </si>
  <si>
    <t>Outcode</t>
  </si>
  <si>
    <t>AA3</t>
  </si>
  <si>
    <t>SW</t>
  </si>
  <si>
    <t>SW2</t>
  </si>
  <si>
    <t>AA62</t>
  </si>
  <si>
    <t>WS</t>
  </si>
  <si>
    <t>WA2</t>
  </si>
  <si>
    <t>AA66</t>
  </si>
  <si>
    <t>AA67</t>
  </si>
  <si>
    <t>B50</t>
  </si>
  <si>
    <t>SW1</t>
  </si>
  <si>
    <t>BA1</t>
  </si>
  <si>
    <t>BA10</t>
  </si>
  <si>
    <t>BA11</t>
  </si>
  <si>
    <t>BA12</t>
  </si>
  <si>
    <t>SW3</t>
  </si>
  <si>
    <t>BA13</t>
  </si>
  <si>
    <t>BA14</t>
  </si>
  <si>
    <t>BA15</t>
  </si>
  <si>
    <t>BA16</t>
  </si>
  <si>
    <t>BA2</t>
  </si>
  <si>
    <t>BA20</t>
  </si>
  <si>
    <t>BA21</t>
  </si>
  <si>
    <t>BA22</t>
  </si>
  <si>
    <t>BA3</t>
  </si>
  <si>
    <t>BA4</t>
  </si>
  <si>
    <t>BA5</t>
  </si>
  <si>
    <t>BA6</t>
  </si>
  <si>
    <t>BA61</t>
  </si>
  <si>
    <t>BA7</t>
  </si>
  <si>
    <t>BA9</t>
  </si>
  <si>
    <t>BS1</t>
  </si>
  <si>
    <t>BS10</t>
  </si>
  <si>
    <t>BS11</t>
  </si>
  <si>
    <t>BS12</t>
  </si>
  <si>
    <t>BS13</t>
  </si>
  <si>
    <t>BS14</t>
  </si>
  <si>
    <t>BS15</t>
  </si>
  <si>
    <t>BS16</t>
  </si>
  <si>
    <t>BS17</t>
  </si>
  <si>
    <t>BS18</t>
  </si>
  <si>
    <t>BS19</t>
  </si>
  <si>
    <t>BS2</t>
  </si>
  <si>
    <t>BS20</t>
  </si>
  <si>
    <t>BS21</t>
  </si>
  <si>
    <t>BS22</t>
  </si>
  <si>
    <t>BS23</t>
  </si>
  <si>
    <t>BS24</t>
  </si>
  <si>
    <t>BS25</t>
  </si>
  <si>
    <t>BS26</t>
  </si>
  <si>
    <t>BS27</t>
  </si>
  <si>
    <t>BS28</t>
  </si>
  <si>
    <t>BS29</t>
  </si>
  <si>
    <t>BS3</t>
  </si>
  <si>
    <t>BS30</t>
  </si>
  <si>
    <t>BS31</t>
  </si>
  <si>
    <t>BS32</t>
  </si>
  <si>
    <t>BS34</t>
  </si>
  <si>
    <t>BS35</t>
  </si>
  <si>
    <t>BS36</t>
  </si>
  <si>
    <t>BS37</t>
  </si>
  <si>
    <t>BS39</t>
  </si>
  <si>
    <t>BS4</t>
  </si>
  <si>
    <t>BS40</t>
  </si>
  <si>
    <t>BS41</t>
  </si>
  <si>
    <t>BS46</t>
  </si>
  <si>
    <t>BS48</t>
  </si>
  <si>
    <t>BS49</t>
  </si>
  <si>
    <t>BS5</t>
  </si>
  <si>
    <t>BS6</t>
  </si>
  <si>
    <t>BS7</t>
  </si>
  <si>
    <t>BS8</t>
  </si>
  <si>
    <t>BS87</t>
  </si>
  <si>
    <t>BS9</t>
  </si>
  <si>
    <t>BS98</t>
  </si>
  <si>
    <t>BS99</t>
  </si>
  <si>
    <t>BT23</t>
  </si>
  <si>
    <t>BT28</t>
  </si>
  <si>
    <t>BT32</t>
  </si>
  <si>
    <t>BT39</t>
  </si>
  <si>
    <t>BT40</t>
  </si>
  <si>
    <t>BT63</t>
  </si>
  <si>
    <t>CF1</t>
  </si>
  <si>
    <t>CF10</t>
  </si>
  <si>
    <t>CF11</t>
  </si>
  <si>
    <t>CF14</t>
  </si>
  <si>
    <t>CF15</t>
  </si>
  <si>
    <t>CF2</t>
  </si>
  <si>
    <t>CF23</t>
  </si>
  <si>
    <t>CF24</t>
  </si>
  <si>
    <t>CF28</t>
  </si>
  <si>
    <t>CF3</t>
  </si>
  <si>
    <t>CF31</t>
  </si>
  <si>
    <t>CF32</t>
  </si>
  <si>
    <t>CF33</t>
  </si>
  <si>
    <t>CF34</t>
  </si>
  <si>
    <t>CF35</t>
  </si>
  <si>
    <t>CF36</t>
  </si>
  <si>
    <t>CF37</t>
  </si>
  <si>
    <t>CF38</t>
  </si>
  <si>
    <t>CF39</t>
  </si>
  <si>
    <t>CF4</t>
  </si>
  <si>
    <t>CF40</t>
  </si>
  <si>
    <t>CF41</t>
  </si>
  <si>
    <t>CF42</t>
  </si>
  <si>
    <t>CF43</t>
  </si>
  <si>
    <t>CF44</t>
  </si>
  <si>
    <t>CF45</t>
  </si>
  <si>
    <t>CF46</t>
  </si>
  <si>
    <t>CF47</t>
  </si>
  <si>
    <t>CF48</t>
  </si>
  <si>
    <t>CF5</t>
  </si>
  <si>
    <t>CF61</t>
  </si>
  <si>
    <t>CF62</t>
  </si>
  <si>
    <t>CF63</t>
  </si>
  <si>
    <t>CF64</t>
  </si>
  <si>
    <t>CF65</t>
  </si>
  <si>
    <t>CF7</t>
  </si>
  <si>
    <t>CF71</t>
  </si>
  <si>
    <t>CF72</t>
  </si>
  <si>
    <t>CF8</t>
  </si>
  <si>
    <t>CF81</t>
  </si>
  <si>
    <t>CF82</t>
  </si>
  <si>
    <t>CF83</t>
  </si>
  <si>
    <t>CF99</t>
  </si>
  <si>
    <t>CH3</t>
  </si>
  <si>
    <t>WN</t>
  </si>
  <si>
    <t>WA1</t>
  </si>
  <si>
    <t>CH4</t>
  </si>
  <si>
    <t>CH5</t>
  </si>
  <si>
    <t>CH6</t>
  </si>
  <si>
    <t>CH7</t>
  </si>
  <si>
    <t>CH8</t>
  </si>
  <si>
    <t>EX1</t>
  </si>
  <si>
    <t>EX10</t>
  </si>
  <si>
    <t>EX11</t>
  </si>
  <si>
    <t>EX12</t>
  </si>
  <si>
    <t>EX13</t>
  </si>
  <si>
    <t>EX14</t>
  </si>
  <si>
    <t>EX15</t>
  </si>
  <si>
    <t>EX16</t>
  </si>
  <si>
    <t>EX17</t>
  </si>
  <si>
    <t>EX18</t>
  </si>
  <si>
    <t>EX19</t>
  </si>
  <si>
    <t>EX2</t>
  </si>
  <si>
    <t>EX20</t>
  </si>
  <si>
    <t>EX22</t>
  </si>
  <si>
    <t>EX23</t>
  </si>
  <si>
    <t>EX24</t>
  </si>
  <si>
    <t>EX3</t>
  </si>
  <si>
    <t>EX31</t>
  </si>
  <si>
    <t>EX32</t>
  </si>
  <si>
    <t>EX33</t>
  </si>
  <si>
    <t>EX34</t>
  </si>
  <si>
    <t>EX35</t>
  </si>
  <si>
    <t>EX36</t>
  </si>
  <si>
    <t>EX37</t>
  </si>
  <si>
    <t>EX38</t>
  </si>
  <si>
    <t>EX39</t>
  </si>
  <si>
    <t>EX4</t>
  </si>
  <si>
    <t>EX5</t>
  </si>
  <si>
    <t>EX51</t>
  </si>
  <si>
    <t>EX6</t>
  </si>
  <si>
    <t>EX7</t>
  </si>
  <si>
    <t>EX8</t>
  </si>
  <si>
    <t>EX9</t>
  </si>
  <si>
    <t>GL1</t>
  </si>
  <si>
    <t>GL10</t>
  </si>
  <si>
    <t>GL11</t>
  </si>
  <si>
    <t>GL12</t>
  </si>
  <si>
    <t>GL13</t>
  </si>
  <si>
    <t>GL14</t>
  </si>
  <si>
    <t>GL15</t>
  </si>
  <si>
    <t>GL16</t>
  </si>
  <si>
    <t>GL17</t>
  </si>
  <si>
    <t>GL18</t>
  </si>
  <si>
    <t>GL19</t>
  </si>
  <si>
    <t>GL2</t>
  </si>
  <si>
    <t>GL20</t>
  </si>
  <si>
    <t>GL21</t>
  </si>
  <si>
    <t>GL3</t>
  </si>
  <si>
    <t>GL4</t>
  </si>
  <si>
    <t>GL5</t>
  </si>
  <si>
    <t>GL50</t>
  </si>
  <si>
    <t>GL51</t>
  </si>
  <si>
    <t>GL52</t>
  </si>
  <si>
    <t>GL53</t>
  </si>
  <si>
    <t>GL54</t>
  </si>
  <si>
    <t>GL55</t>
  </si>
  <si>
    <t>GL56</t>
  </si>
  <si>
    <t>GL57</t>
  </si>
  <si>
    <t>GL6</t>
  </si>
  <si>
    <t>GL65</t>
  </si>
  <si>
    <t>GL7</t>
  </si>
  <si>
    <t>GL8</t>
  </si>
  <si>
    <t>HR3</t>
  </si>
  <si>
    <t>HR8</t>
  </si>
  <si>
    <t>HR9</t>
  </si>
  <si>
    <t>LD1</t>
  </si>
  <si>
    <t>LD2</t>
  </si>
  <si>
    <t>LD3</t>
  </si>
  <si>
    <t>LD5</t>
  </si>
  <si>
    <t>LD6</t>
  </si>
  <si>
    <t>LD7</t>
  </si>
  <si>
    <t>LD8</t>
  </si>
  <si>
    <t>LL1</t>
  </si>
  <si>
    <t>LL11</t>
  </si>
  <si>
    <t>LL12</t>
  </si>
  <si>
    <t>LL13</t>
  </si>
  <si>
    <t>LL14</t>
  </si>
  <si>
    <t>LL15</t>
  </si>
  <si>
    <t>LL16</t>
  </si>
  <si>
    <t>LL17</t>
  </si>
  <si>
    <t>LL18</t>
  </si>
  <si>
    <t>LL19</t>
  </si>
  <si>
    <t>LL20</t>
  </si>
  <si>
    <t>LL21</t>
  </si>
  <si>
    <t>LL22</t>
  </si>
  <si>
    <t>LL23</t>
  </si>
  <si>
    <t>LL24</t>
  </si>
  <si>
    <t>LL26</t>
  </si>
  <si>
    <t>LL27</t>
  </si>
  <si>
    <t>LL28</t>
  </si>
  <si>
    <t>LL29</t>
  </si>
  <si>
    <t>LL30</t>
  </si>
  <si>
    <t>LL31</t>
  </si>
  <si>
    <t>LL32</t>
  </si>
  <si>
    <t>LL33</t>
  </si>
  <si>
    <t>LL34</t>
  </si>
  <si>
    <t>LL35</t>
  </si>
  <si>
    <t>LL36</t>
  </si>
  <si>
    <t>LL40</t>
  </si>
  <si>
    <t>LL41</t>
  </si>
  <si>
    <t>LL42</t>
  </si>
  <si>
    <t>LL47</t>
  </si>
  <si>
    <t>LL48</t>
  </si>
  <si>
    <t>LL49</t>
  </si>
  <si>
    <t>LL51</t>
  </si>
  <si>
    <t>LL52</t>
  </si>
  <si>
    <t>LL53</t>
  </si>
  <si>
    <t>LL54</t>
  </si>
  <si>
    <t>LL55</t>
  </si>
  <si>
    <t>LL56</t>
  </si>
  <si>
    <t>LL57</t>
  </si>
  <si>
    <t>LL58</t>
  </si>
  <si>
    <t>LL59</t>
  </si>
  <si>
    <t>LL6</t>
  </si>
  <si>
    <t>LL60</t>
  </si>
  <si>
    <t>LL61</t>
  </si>
  <si>
    <t>LL62</t>
  </si>
  <si>
    <t>LL63</t>
  </si>
  <si>
    <t>LL64</t>
  </si>
  <si>
    <t>LL65</t>
  </si>
  <si>
    <t>LL66</t>
  </si>
  <si>
    <t>LL67</t>
  </si>
  <si>
    <t>LL68</t>
  </si>
  <si>
    <t>LL69</t>
  </si>
  <si>
    <t>LL7</t>
  </si>
  <si>
    <t>LL71</t>
  </si>
  <si>
    <t>LL73</t>
  </si>
  <si>
    <t>LL74</t>
  </si>
  <si>
    <t>LL77</t>
  </si>
  <si>
    <t>LL78</t>
  </si>
  <si>
    <t>NP08</t>
  </si>
  <si>
    <t>NP1</t>
  </si>
  <si>
    <t>NP10</t>
  </si>
  <si>
    <t>NP11</t>
  </si>
  <si>
    <t>NP12</t>
  </si>
  <si>
    <t>NP13</t>
  </si>
  <si>
    <t>NP15</t>
  </si>
  <si>
    <t>NP16</t>
  </si>
  <si>
    <t>NP17</t>
  </si>
  <si>
    <t>NP18</t>
  </si>
  <si>
    <t>NP19</t>
  </si>
  <si>
    <t>NP2</t>
  </si>
  <si>
    <t>NP20</t>
  </si>
  <si>
    <t>NP22</t>
  </si>
  <si>
    <t>NP23</t>
  </si>
  <si>
    <t>NP24</t>
  </si>
  <si>
    <t>NP25</t>
  </si>
  <si>
    <t>NP26</t>
  </si>
  <si>
    <t>NP3</t>
  </si>
  <si>
    <t>NP4</t>
  </si>
  <si>
    <t>NP44</t>
  </si>
  <si>
    <t>NP5</t>
  </si>
  <si>
    <t>NP6</t>
  </si>
  <si>
    <t>NP7</t>
  </si>
  <si>
    <t>NP8</t>
  </si>
  <si>
    <t>NP9</t>
  </si>
  <si>
    <t>OX18</t>
  </si>
  <si>
    <t>PL1</t>
  </si>
  <si>
    <t>PL11</t>
  </si>
  <si>
    <t>PL12</t>
  </si>
  <si>
    <t>PL13</t>
  </si>
  <si>
    <t>PL14</t>
  </si>
  <si>
    <t>PL15</t>
  </si>
  <si>
    <t>PL17</t>
  </si>
  <si>
    <t>PL18</t>
  </si>
  <si>
    <t>PL19</t>
  </si>
  <si>
    <t>PL2</t>
  </si>
  <si>
    <t>PL20</t>
  </si>
  <si>
    <t>PL21</t>
  </si>
  <si>
    <t>PL22</t>
  </si>
  <si>
    <t>PL23</t>
  </si>
  <si>
    <t>PL24</t>
  </si>
  <si>
    <t>PL25</t>
  </si>
  <si>
    <t>PL26</t>
  </si>
  <si>
    <t>PL27</t>
  </si>
  <si>
    <t>PL28</t>
  </si>
  <si>
    <t>PL3</t>
  </si>
  <si>
    <t>PL30</t>
  </si>
  <si>
    <t>PL31</t>
  </si>
  <si>
    <t>PL35</t>
  </si>
  <si>
    <t>PL4</t>
  </si>
  <si>
    <t>PL5</t>
  </si>
  <si>
    <t>PL6</t>
  </si>
  <si>
    <t>PL7</t>
  </si>
  <si>
    <t>PL8</t>
  </si>
  <si>
    <t>PL9</t>
  </si>
  <si>
    <t>RG17</t>
  </si>
  <si>
    <t>SA1</t>
  </si>
  <si>
    <t>SA10</t>
  </si>
  <si>
    <t>SA11</t>
  </si>
  <si>
    <t>SA12</t>
  </si>
  <si>
    <t>SA13</t>
  </si>
  <si>
    <t>SA14</t>
  </si>
  <si>
    <t>SA15</t>
  </si>
  <si>
    <t>SA16</t>
  </si>
  <si>
    <t>SA17</t>
  </si>
  <si>
    <t>SA18</t>
  </si>
  <si>
    <t>SA19</t>
  </si>
  <si>
    <t>SA2</t>
  </si>
  <si>
    <t>SA20</t>
  </si>
  <si>
    <t>SA25</t>
  </si>
  <si>
    <t>SA3</t>
  </si>
  <si>
    <t>SA31</t>
  </si>
  <si>
    <t>SA32</t>
  </si>
  <si>
    <t>SA33</t>
  </si>
  <si>
    <t>SA34</t>
  </si>
  <si>
    <t>SA35</t>
  </si>
  <si>
    <t>SA38</t>
  </si>
  <si>
    <t>SA4</t>
  </si>
  <si>
    <t>SA40</t>
  </si>
  <si>
    <t>SA42</t>
  </si>
  <si>
    <t>SA43</t>
  </si>
  <si>
    <t>SA44</t>
  </si>
  <si>
    <t>SA45</t>
  </si>
  <si>
    <t>SA48</t>
  </si>
  <si>
    <t>SA5</t>
  </si>
  <si>
    <t>SA6</t>
  </si>
  <si>
    <t>SA61</t>
  </si>
  <si>
    <t>SA62</t>
  </si>
  <si>
    <t>SA64</t>
  </si>
  <si>
    <t>SA65</t>
  </si>
  <si>
    <t>SA66</t>
  </si>
  <si>
    <t>SA67</t>
  </si>
  <si>
    <t>SA68</t>
  </si>
  <si>
    <t>SA69</t>
  </si>
  <si>
    <t>SA7</t>
  </si>
  <si>
    <t>SA70</t>
  </si>
  <si>
    <t>SA71</t>
  </si>
  <si>
    <t>SA72</t>
  </si>
  <si>
    <t>SA73</t>
  </si>
  <si>
    <t>SA8</t>
  </si>
  <si>
    <t>SA9</t>
  </si>
  <si>
    <t>SN03</t>
  </si>
  <si>
    <t>SN1</t>
  </si>
  <si>
    <t>SN10</t>
  </si>
  <si>
    <t>SN11</t>
  </si>
  <si>
    <t>SN12</t>
  </si>
  <si>
    <t>SN13</t>
  </si>
  <si>
    <t>SN14</t>
  </si>
  <si>
    <t>SN15</t>
  </si>
  <si>
    <t>SN16</t>
  </si>
  <si>
    <t>SN2</t>
  </si>
  <si>
    <t>SN25</t>
  </si>
  <si>
    <t>SN26</t>
  </si>
  <si>
    <t>SN3</t>
  </si>
  <si>
    <t>SN4</t>
  </si>
  <si>
    <t>SN5</t>
  </si>
  <si>
    <t>SN6</t>
  </si>
  <si>
    <t>SN7</t>
  </si>
  <si>
    <t>SN8</t>
  </si>
  <si>
    <t>SN9</t>
  </si>
  <si>
    <t>SY10</t>
  </si>
  <si>
    <t>SY11</t>
  </si>
  <si>
    <t>SY12</t>
  </si>
  <si>
    <t>SY13</t>
  </si>
  <si>
    <t>SY14</t>
  </si>
  <si>
    <t>SY15</t>
  </si>
  <si>
    <t>SY16</t>
  </si>
  <si>
    <t>SY17</t>
  </si>
  <si>
    <t>SY18</t>
  </si>
  <si>
    <t>SY19</t>
  </si>
  <si>
    <t>SY20</t>
  </si>
  <si>
    <t>SY21</t>
  </si>
  <si>
    <t>SY22</t>
  </si>
  <si>
    <t>SY23</t>
  </si>
  <si>
    <t>SY24</t>
  </si>
  <si>
    <t>SY4</t>
  </si>
  <si>
    <t>TA1</t>
  </si>
  <si>
    <t>TA10</t>
  </si>
  <si>
    <t>TA11</t>
  </si>
  <si>
    <t>TA12</t>
  </si>
  <si>
    <t>TA13</t>
  </si>
  <si>
    <t>TA14</t>
  </si>
  <si>
    <t>TA15</t>
  </si>
  <si>
    <t>TA16</t>
  </si>
  <si>
    <t>TA17</t>
  </si>
  <si>
    <t>TA18</t>
  </si>
  <si>
    <t>TA19</t>
  </si>
  <si>
    <t>TA2</t>
  </si>
  <si>
    <t>TA20</t>
  </si>
  <si>
    <t>TA21</t>
  </si>
  <si>
    <t>TA23</t>
  </si>
  <si>
    <t>TA24</t>
  </si>
  <si>
    <t>TA3</t>
  </si>
  <si>
    <t>TA4</t>
  </si>
  <si>
    <t>TA5</t>
  </si>
  <si>
    <t>TA6</t>
  </si>
  <si>
    <t>TA7</t>
  </si>
  <si>
    <t>TA8</t>
  </si>
  <si>
    <t>TA89</t>
  </si>
  <si>
    <t>TA9</t>
  </si>
  <si>
    <t>TQ01</t>
  </si>
  <si>
    <t>TQ1</t>
  </si>
  <si>
    <t>TQ10</t>
  </si>
  <si>
    <t>TQ11</t>
  </si>
  <si>
    <t>TQ12</t>
  </si>
  <si>
    <t>TQ13</t>
  </si>
  <si>
    <t>TQ14</t>
  </si>
  <si>
    <t>TQ17</t>
  </si>
  <si>
    <t>TQ2</t>
  </si>
  <si>
    <t>TQ3</t>
  </si>
  <si>
    <t>TQ31</t>
  </si>
  <si>
    <t>TQ4</t>
  </si>
  <si>
    <t>TQ5</t>
  </si>
  <si>
    <t>TQ6</t>
  </si>
  <si>
    <t>TQ7</t>
  </si>
  <si>
    <t>TQ8</t>
  </si>
  <si>
    <t>TQ9</t>
  </si>
  <si>
    <t>TR1</t>
  </si>
  <si>
    <t>TR10</t>
  </si>
  <si>
    <t>TR11</t>
  </si>
  <si>
    <t>TR12</t>
  </si>
  <si>
    <t>TR13</t>
  </si>
  <si>
    <t>TR14</t>
  </si>
  <si>
    <t>TR15</t>
  </si>
  <si>
    <t>TR16</t>
  </si>
  <si>
    <t>TR17</t>
  </si>
  <si>
    <t>TR18</t>
  </si>
  <si>
    <t>TR2</t>
  </si>
  <si>
    <t>TR20</t>
  </si>
  <si>
    <t>TR26</t>
  </si>
  <si>
    <t>TR27</t>
  </si>
  <si>
    <t>TR3</t>
  </si>
  <si>
    <t>TR4</t>
  </si>
  <si>
    <t>TR5</t>
  </si>
  <si>
    <t>TR6</t>
  </si>
  <si>
    <t>TR7</t>
  </si>
  <si>
    <t>TR8</t>
  </si>
  <si>
    <t>TR9</t>
  </si>
  <si>
    <t>WR10</t>
  </si>
  <si>
    <t>WR11</t>
  </si>
  <si>
    <t>WR12</t>
  </si>
  <si>
    <t>WR5</t>
  </si>
  <si>
    <t>WR8</t>
  </si>
  <si>
    <t>AA1</t>
  </si>
  <si>
    <t>SC</t>
  </si>
  <si>
    <t>AA10</t>
  </si>
  <si>
    <t>AA12</t>
  </si>
  <si>
    <t>AA13</t>
  </si>
  <si>
    <t>AA14</t>
  </si>
  <si>
    <t>AA15</t>
  </si>
  <si>
    <t>AA17</t>
  </si>
  <si>
    <t>AA18</t>
  </si>
  <si>
    <t>AA19</t>
  </si>
  <si>
    <t>SE</t>
  </si>
  <si>
    <t>SE1</t>
  </si>
  <si>
    <t>AA21</t>
  </si>
  <si>
    <t>SO</t>
  </si>
  <si>
    <t>SO1</t>
  </si>
  <si>
    <t>AA22</t>
  </si>
  <si>
    <t>AA23</t>
  </si>
  <si>
    <t>AA24</t>
  </si>
  <si>
    <t>AA28</t>
  </si>
  <si>
    <t>AA29</t>
  </si>
  <si>
    <t>AA31</t>
  </si>
  <si>
    <t>AA33</t>
  </si>
  <si>
    <t>AA34</t>
  </si>
  <si>
    <t>AA35</t>
  </si>
  <si>
    <t>AA37</t>
  </si>
  <si>
    <t>AA38</t>
  </si>
  <si>
    <t>AA39</t>
  </si>
  <si>
    <t>AA4</t>
  </si>
  <si>
    <t>AA40</t>
  </si>
  <si>
    <t>AA45</t>
  </si>
  <si>
    <t>AA5</t>
  </si>
  <si>
    <t>AA6</t>
  </si>
  <si>
    <t>AA61</t>
  </si>
  <si>
    <t>AA63</t>
  </si>
  <si>
    <t>AA64</t>
  </si>
  <si>
    <t>AA65</t>
  </si>
  <si>
    <t>AA7</t>
  </si>
  <si>
    <t>AA80</t>
  </si>
  <si>
    <t>AA81</t>
  </si>
  <si>
    <t>AA82</t>
  </si>
  <si>
    <t>AA83</t>
  </si>
  <si>
    <t>AA84</t>
  </si>
  <si>
    <t>AA85</t>
  </si>
  <si>
    <t>AA86</t>
  </si>
  <si>
    <t>AA87</t>
  </si>
  <si>
    <t>AA88</t>
  </si>
  <si>
    <t>AA9</t>
  </si>
  <si>
    <t>AB01</t>
  </si>
  <si>
    <t>AB02</t>
  </si>
  <si>
    <t>AB1</t>
  </si>
  <si>
    <t>AB10</t>
  </si>
  <si>
    <t>AB11</t>
  </si>
  <si>
    <t>AB12</t>
  </si>
  <si>
    <t>AB13</t>
  </si>
  <si>
    <t>AB14</t>
  </si>
  <si>
    <t>AB15</t>
  </si>
  <si>
    <t>AB16</t>
  </si>
  <si>
    <t>AB2</t>
  </si>
  <si>
    <t>AB21</t>
  </si>
  <si>
    <t>AB22</t>
  </si>
  <si>
    <t>AB23</t>
  </si>
  <si>
    <t>AB24</t>
  </si>
  <si>
    <t>AB25</t>
  </si>
  <si>
    <t>AB28</t>
  </si>
  <si>
    <t>AB3</t>
  </si>
  <si>
    <t>AB30</t>
  </si>
  <si>
    <t>AB31</t>
  </si>
  <si>
    <t>AB32</t>
  </si>
  <si>
    <t>AB33</t>
  </si>
  <si>
    <t>AB34</t>
  </si>
  <si>
    <t>AB37</t>
  </si>
  <si>
    <t>AB38</t>
  </si>
  <si>
    <t>AB39</t>
  </si>
  <si>
    <t>AB4</t>
  </si>
  <si>
    <t>AB41</t>
  </si>
  <si>
    <t>AB42</t>
  </si>
  <si>
    <t>AB43</t>
  </si>
  <si>
    <t>AB44</t>
  </si>
  <si>
    <t>AB45</t>
  </si>
  <si>
    <t>AB5</t>
  </si>
  <si>
    <t>AB51</t>
  </si>
  <si>
    <t>AB52</t>
  </si>
  <si>
    <t>AB53</t>
  </si>
  <si>
    <t>AB54</t>
  </si>
  <si>
    <t>AB55</t>
  </si>
  <si>
    <t>AB56</t>
  </si>
  <si>
    <t>AB7</t>
  </si>
  <si>
    <t>AB8</t>
  </si>
  <si>
    <t>AB9</t>
  </si>
  <si>
    <t>SO2</t>
  </si>
  <si>
    <t>BH1</t>
  </si>
  <si>
    <t>BH10</t>
  </si>
  <si>
    <t>BH11</t>
  </si>
  <si>
    <t>BH12</t>
  </si>
  <si>
    <t>BH13</t>
  </si>
  <si>
    <t>BH14</t>
  </si>
  <si>
    <t>BH15</t>
  </si>
  <si>
    <t>BH16</t>
  </si>
  <si>
    <t>BH17</t>
  </si>
  <si>
    <t>BH18</t>
  </si>
  <si>
    <t>BH19</t>
  </si>
  <si>
    <t>BH2</t>
  </si>
  <si>
    <t>BH20</t>
  </si>
  <si>
    <t>BH21</t>
  </si>
  <si>
    <t>BH22</t>
  </si>
  <si>
    <t>BH23</t>
  </si>
  <si>
    <t>BH24</t>
  </si>
  <si>
    <t>BH25</t>
  </si>
  <si>
    <t>BH3</t>
  </si>
  <si>
    <t>BH31</t>
  </si>
  <si>
    <t>BH4</t>
  </si>
  <si>
    <t>BH41</t>
  </si>
  <si>
    <t>BH5</t>
  </si>
  <si>
    <t>BH6</t>
  </si>
  <si>
    <t>BH7</t>
  </si>
  <si>
    <t>BH8</t>
  </si>
  <si>
    <t>BH9</t>
  </si>
  <si>
    <t>BN1</t>
  </si>
  <si>
    <t>BN10</t>
  </si>
  <si>
    <t>BN11</t>
  </si>
  <si>
    <t>BN12</t>
  </si>
  <si>
    <t>BN13</t>
  </si>
  <si>
    <t>BN14</t>
  </si>
  <si>
    <t>BN15</t>
  </si>
  <si>
    <t>SE2</t>
  </si>
  <si>
    <t>BN16</t>
  </si>
  <si>
    <t>BN17</t>
  </si>
  <si>
    <t>BN18</t>
  </si>
  <si>
    <t>BN2</t>
  </si>
  <si>
    <t>BN20</t>
  </si>
  <si>
    <t>BN21</t>
  </si>
  <si>
    <t>BN22</t>
  </si>
  <si>
    <t>BN23</t>
  </si>
  <si>
    <t>BN24</t>
  </si>
  <si>
    <t>BN25</t>
  </si>
  <si>
    <t>BN26</t>
  </si>
  <si>
    <t>BN27</t>
  </si>
  <si>
    <t>BN3</t>
  </si>
  <si>
    <t>BN4</t>
  </si>
  <si>
    <t>BN41</t>
  </si>
  <si>
    <t>BN42</t>
  </si>
  <si>
    <t>BN43</t>
  </si>
  <si>
    <t>BN44</t>
  </si>
  <si>
    <t>BN45</t>
  </si>
  <si>
    <t>BN5</t>
  </si>
  <si>
    <t>BN6</t>
  </si>
  <si>
    <t>BN7</t>
  </si>
  <si>
    <t>BN8</t>
  </si>
  <si>
    <t>BN9</t>
  </si>
  <si>
    <t>BN99</t>
  </si>
  <si>
    <t>BR1</t>
  </si>
  <si>
    <t>BR2</t>
  </si>
  <si>
    <t>BR3</t>
  </si>
  <si>
    <t>BR4</t>
  </si>
  <si>
    <t>BR5</t>
  </si>
  <si>
    <t>BR6</t>
  </si>
  <si>
    <t>BR7</t>
  </si>
  <si>
    <t>BR8</t>
  </si>
  <si>
    <t>CB2</t>
  </si>
  <si>
    <t>CM12</t>
  </si>
  <si>
    <t>CR0</t>
  </si>
  <si>
    <t>CR2</t>
  </si>
  <si>
    <t>CR3</t>
  </si>
  <si>
    <t>CR4</t>
  </si>
  <si>
    <t>CR5</t>
  </si>
  <si>
    <t>CR6</t>
  </si>
  <si>
    <t>CR7</t>
  </si>
  <si>
    <t>CR8</t>
  </si>
  <si>
    <t>CR9</t>
  </si>
  <si>
    <t>CT1</t>
  </si>
  <si>
    <t>CT10</t>
  </si>
  <si>
    <t>CT11</t>
  </si>
  <si>
    <t>CT12</t>
  </si>
  <si>
    <t>CT13</t>
  </si>
  <si>
    <t>CT14</t>
  </si>
  <si>
    <t>CT15</t>
  </si>
  <si>
    <t>CT16</t>
  </si>
  <si>
    <t>CT17</t>
  </si>
  <si>
    <t>CT18</t>
  </si>
  <si>
    <t>CT19</t>
  </si>
  <si>
    <t>CT2</t>
  </si>
  <si>
    <t>CT20</t>
  </si>
  <si>
    <t>CT21</t>
  </si>
  <si>
    <t>CT27</t>
  </si>
  <si>
    <t>CT3</t>
  </si>
  <si>
    <t>CT37</t>
  </si>
  <si>
    <t>CT4</t>
  </si>
  <si>
    <t>CT5</t>
  </si>
  <si>
    <t>CT6</t>
  </si>
  <si>
    <t>CT7</t>
  </si>
  <si>
    <t>CT8</t>
  </si>
  <si>
    <t>CT9</t>
  </si>
  <si>
    <t>DA06</t>
  </si>
  <si>
    <t>DA1</t>
  </si>
  <si>
    <t>DA10</t>
  </si>
  <si>
    <t>DA11</t>
  </si>
  <si>
    <t>DA12</t>
  </si>
  <si>
    <t>DA13</t>
  </si>
  <si>
    <t>DA14</t>
  </si>
  <si>
    <t>DA15</t>
  </si>
  <si>
    <t>DA16</t>
  </si>
  <si>
    <t>DA17</t>
  </si>
  <si>
    <t>DA18</t>
  </si>
  <si>
    <t>DA2</t>
  </si>
  <si>
    <t>DA3</t>
  </si>
  <si>
    <t>DA4</t>
  </si>
  <si>
    <t>DA5</t>
  </si>
  <si>
    <t>DA6</t>
  </si>
  <si>
    <t>DA7</t>
  </si>
  <si>
    <t>DA8</t>
  </si>
  <si>
    <t>DA9</t>
  </si>
  <si>
    <t>DD1</t>
  </si>
  <si>
    <t>DD10</t>
  </si>
  <si>
    <t>DD11</t>
  </si>
  <si>
    <t>DD2</t>
  </si>
  <si>
    <t>DD3</t>
  </si>
  <si>
    <t>DD4</t>
  </si>
  <si>
    <t>DD5</t>
  </si>
  <si>
    <t>DD6</t>
  </si>
  <si>
    <t>DD7</t>
  </si>
  <si>
    <t>DD8</t>
  </si>
  <si>
    <t>DD9</t>
  </si>
  <si>
    <t>DG1</t>
  </si>
  <si>
    <t>DG10</t>
  </si>
  <si>
    <t>DG11</t>
  </si>
  <si>
    <t>DG12</t>
  </si>
  <si>
    <t>DG13</t>
  </si>
  <si>
    <t>DG16</t>
  </si>
  <si>
    <t>DG2</t>
  </si>
  <si>
    <t>DG4</t>
  </si>
  <si>
    <t>DG5</t>
  </si>
  <si>
    <t>DG6</t>
  </si>
  <si>
    <t>DG7</t>
  </si>
  <si>
    <t>DG8</t>
  </si>
  <si>
    <t>DG9</t>
  </si>
  <si>
    <t>LS</t>
  </si>
  <si>
    <t>DT1</t>
  </si>
  <si>
    <t>DT10</t>
  </si>
  <si>
    <t>DT11</t>
  </si>
  <si>
    <t>DT2</t>
  </si>
  <si>
    <t>DT3</t>
  </si>
  <si>
    <t>DT4</t>
  </si>
  <si>
    <t>DT5</t>
  </si>
  <si>
    <t>DT6</t>
  </si>
  <si>
    <t>DT7</t>
  </si>
  <si>
    <t>DT8</t>
  </si>
  <si>
    <t>DT9</t>
  </si>
  <si>
    <t>E9</t>
  </si>
  <si>
    <t>EH1</t>
  </si>
  <si>
    <t>EH10</t>
  </si>
  <si>
    <t>EH11</t>
  </si>
  <si>
    <t>EH12</t>
  </si>
  <si>
    <t>EH13</t>
  </si>
  <si>
    <t>EH14</t>
  </si>
  <si>
    <t>EH15</t>
  </si>
  <si>
    <t>EH16</t>
  </si>
  <si>
    <t>EH17</t>
  </si>
  <si>
    <t>EH18</t>
  </si>
  <si>
    <t>EH19</t>
  </si>
  <si>
    <t>EH2</t>
  </si>
  <si>
    <t>EH20</t>
  </si>
  <si>
    <t>EH21</t>
  </si>
  <si>
    <t>EH22</t>
  </si>
  <si>
    <t>EH23</t>
  </si>
  <si>
    <t>EH24</t>
  </si>
  <si>
    <t>EH25</t>
  </si>
  <si>
    <t>EH26</t>
  </si>
  <si>
    <t>EH27</t>
  </si>
  <si>
    <t>EH28</t>
  </si>
  <si>
    <t>EH29</t>
  </si>
  <si>
    <t>EH3</t>
  </si>
  <si>
    <t>EH30</t>
  </si>
  <si>
    <t>EH31</t>
  </si>
  <si>
    <t>EH32</t>
  </si>
  <si>
    <t>EH33</t>
  </si>
  <si>
    <t>EH34</t>
  </si>
  <si>
    <t>EH35</t>
  </si>
  <si>
    <t>EH37</t>
  </si>
  <si>
    <t>EH39</t>
  </si>
  <si>
    <t>EH4</t>
  </si>
  <si>
    <t>EH40</t>
  </si>
  <si>
    <t>EH41</t>
  </si>
  <si>
    <t>EH42</t>
  </si>
  <si>
    <t>EH43</t>
  </si>
  <si>
    <t>EH44</t>
  </si>
  <si>
    <t>EH45</t>
  </si>
  <si>
    <t>EH47</t>
  </si>
  <si>
    <t>EH48</t>
  </si>
  <si>
    <t>EH49</t>
  </si>
  <si>
    <t>EH5</t>
  </si>
  <si>
    <t>EH51</t>
  </si>
  <si>
    <t>EH52</t>
  </si>
  <si>
    <t>EH53</t>
  </si>
  <si>
    <t>EH54</t>
  </si>
  <si>
    <t>EH55</t>
  </si>
  <si>
    <t>EH6</t>
  </si>
  <si>
    <t>EH64</t>
  </si>
  <si>
    <t>EH7</t>
  </si>
  <si>
    <t>EH8</t>
  </si>
  <si>
    <t>EH9</t>
  </si>
  <si>
    <t>EH99</t>
  </si>
  <si>
    <t>FK1</t>
  </si>
  <si>
    <t>FK10</t>
  </si>
  <si>
    <t>FK11</t>
  </si>
  <si>
    <t>FK12</t>
  </si>
  <si>
    <t>FK13</t>
  </si>
  <si>
    <t>FK14</t>
  </si>
  <si>
    <t>FK15</t>
  </si>
  <si>
    <t>FK16</t>
  </si>
  <si>
    <t>FK17</t>
  </si>
  <si>
    <t>FK2</t>
  </si>
  <si>
    <t>FK3</t>
  </si>
  <si>
    <t>FK4</t>
  </si>
  <si>
    <t>FK5</t>
  </si>
  <si>
    <t>FK6</t>
  </si>
  <si>
    <t>FK7</t>
  </si>
  <si>
    <t>FK8</t>
  </si>
  <si>
    <t>FK9</t>
  </si>
  <si>
    <t>G1</t>
  </si>
  <si>
    <t>G11</t>
  </si>
  <si>
    <t>G12</t>
  </si>
  <si>
    <t>G13</t>
  </si>
  <si>
    <t>G14</t>
  </si>
  <si>
    <t>G15</t>
  </si>
  <si>
    <t>G2</t>
  </si>
  <si>
    <t>G20</t>
  </si>
  <si>
    <t>G21</t>
  </si>
  <si>
    <t>G22</t>
  </si>
  <si>
    <t>G23</t>
  </si>
  <si>
    <t>G3</t>
  </si>
  <si>
    <t>G31</t>
  </si>
  <si>
    <t>G32</t>
  </si>
  <si>
    <t>G33</t>
  </si>
  <si>
    <t>G34</t>
  </si>
  <si>
    <t>G4</t>
  </si>
  <si>
    <t>G40</t>
  </si>
  <si>
    <t>G41</t>
  </si>
  <si>
    <t>G42</t>
  </si>
  <si>
    <t>G43</t>
  </si>
  <si>
    <t>G44</t>
  </si>
  <si>
    <t>G45</t>
  </si>
  <si>
    <t>G46</t>
  </si>
  <si>
    <t>G5</t>
  </si>
  <si>
    <t>G51</t>
  </si>
  <si>
    <t>G52</t>
  </si>
  <si>
    <t>G53</t>
  </si>
  <si>
    <t>G58</t>
  </si>
  <si>
    <t>G59</t>
  </si>
  <si>
    <t>G60</t>
  </si>
  <si>
    <t>G61</t>
  </si>
  <si>
    <t>G62</t>
  </si>
  <si>
    <t>G63</t>
  </si>
  <si>
    <t>G64</t>
  </si>
  <si>
    <t>G65</t>
  </si>
  <si>
    <t>G66</t>
  </si>
  <si>
    <t>G67</t>
  </si>
  <si>
    <t>G68</t>
  </si>
  <si>
    <t>G69</t>
  </si>
  <si>
    <t>G70</t>
  </si>
  <si>
    <t>G71</t>
  </si>
  <si>
    <t>G72</t>
  </si>
  <si>
    <t>G73</t>
  </si>
  <si>
    <t>G74</t>
  </si>
  <si>
    <t>G75</t>
  </si>
  <si>
    <t>G76</t>
  </si>
  <si>
    <t>G77</t>
  </si>
  <si>
    <t>G78</t>
  </si>
  <si>
    <t>G79</t>
  </si>
  <si>
    <t>G81</t>
  </si>
  <si>
    <t>G82</t>
  </si>
  <si>
    <t>G83</t>
  </si>
  <si>
    <t>G84</t>
  </si>
  <si>
    <t>G85</t>
  </si>
  <si>
    <t>G88</t>
  </si>
  <si>
    <t>GU1</t>
  </si>
  <si>
    <t>GU10</t>
  </si>
  <si>
    <t>GU11</t>
  </si>
  <si>
    <t>GU12</t>
  </si>
  <si>
    <t>GU13</t>
  </si>
  <si>
    <t>GU14</t>
  </si>
  <si>
    <t>GU15</t>
  </si>
  <si>
    <t>GU16</t>
  </si>
  <si>
    <t>GU17</t>
  </si>
  <si>
    <t>GU2</t>
  </si>
  <si>
    <t>GU21</t>
  </si>
  <si>
    <t>GU22</t>
  </si>
  <si>
    <t>GU23</t>
  </si>
  <si>
    <t>GU24</t>
  </si>
  <si>
    <t>GU26</t>
  </si>
  <si>
    <t>GU27</t>
  </si>
  <si>
    <t>GU28</t>
  </si>
  <si>
    <t>GU29</t>
  </si>
  <si>
    <t>GU3</t>
  </si>
  <si>
    <t>GU30</t>
  </si>
  <si>
    <t>GU31</t>
  </si>
  <si>
    <t>GU32</t>
  </si>
  <si>
    <t>GU33</t>
  </si>
  <si>
    <t>GU34</t>
  </si>
  <si>
    <t>GU35</t>
  </si>
  <si>
    <t>GU4</t>
  </si>
  <si>
    <t>GU46</t>
  </si>
  <si>
    <t>GU47</t>
  </si>
  <si>
    <t>GU5</t>
  </si>
  <si>
    <t>GU51</t>
  </si>
  <si>
    <t>GU52</t>
  </si>
  <si>
    <t>GU6</t>
  </si>
  <si>
    <t>GU7</t>
  </si>
  <si>
    <t>GU8</t>
  </si>
  <si>
    <t>GU9</t>
  </si>
  <si>
    <t>GY1</t>
  </si>
  <si>
    <t>GY6</t>
  </si>
  <si>
    <t>HP14</t>
  </si>
  <si>
    <t>HP17</t>
  </si>
  <si>
    <t>HP18</t>
  </si>
  <si>
    <t>HP19</t>
  </si>
  <si>
    <t>HP2</t>
  </si>
  <si>
    <t>HP20</t>
  </si>
  <si>
    <t>HP21</t>
  </si>
  <si>
    <t>HP22</t>
  </si>
  <si>
    <t>HP23</t>
  </si>
  <si>
    <t>HP27</t>
  </si>
  <si>
    <t>HS1</t>
  </si>
  <si>
    <t>HS2</t>
  </si>
  <si>
    <t>HS7</t>
  </si>
  <si>
    <t>IV1</t>
  </si>
  <si>
    <t>IV10</t>
  </si>
  <si>
    <t>IV12</t>
  </si>
  <si>
    <t>IV15</t>
  </si>
  <si>
    <t>IV16</t>
  </si>
  <si>
    <t>IV17</t>
  </si>
  <si>
    <t>IV18</t>
  </si>
  <si>
    <t>IV2</t>
  </si>
  <si>
    <t>IV25</t>
  </si>
  <si>
    <t>IV3</t>
  </si>
  <si>
    <t>IV30</t>
  </si>
  <si>
    <t>IV31</t>
  </si>
  <si>
    <t>IV32</t>
  </si>
  <si>
    <t>IV36</t>
  </si>
  <si>
    <t>IV5</t>
  </si>
  <si>
    <t>IV6</t>
  </si>
  <si>
    <t>IV7</t>
  </si>
  <si>
    <t>KA1</t>
  </si>
  <si>
    <t>KA10</t>
  </si>
  <si>
    <t>KA11</t>
  </si>
  <si>
    <t>KA12</t>
  </si>
  <si>
    <t>KA13</t>
  </si>
  <si>
    <t>KA14</t>
  </si>
  <si>
    <t>KA15</t>
  </si>
  <si>
    <t>KA16</t>
  </si>
  <si>
    <t>KA17</t>
  </si>
  <si>
    <t>KA18</t>
  </si>
  <si>
    <t>KA19</t>
  </si>
  <si>
    <t>KA2</t>
  </si>
  <si>
    <t>KA20</t>
  </si>
  <si>
    <t>KA21</t>
  </si>
  <si>
    <t>KA22</t>
  </si>
  <si>
    <t>KA23</t>
  </si>
  <si>
    <t>KA24</t>
  </si>
  <si>
    <t>KA25</t>
  </si>
  <si>
    <t>KA26</t>
  </si>
  <si>
    <t>KA29</t>
  </si>
  <si>
    <t>KA3</t>
  </si>
  <si>
    <t>KA30</t>
  </si>
  <si>
    <t>KA4</t>
  </si>
  <si>
    <t>KA5</t>
  </si>
  <si>
    <t>KA6</t>
  </si>
  <si>
    <t>KA7</t>
  </si>
  <si>
    <t>KA8</t>
  </si>
  <si>
    <t>KA9</t>
  </si>
  <si>
    <t>KT1</t>
  </si>
  <si>
    <t>KT10</t>
  </si>
  <si>
    <t>KT11</t>
  </si>
  <si>
    <t>KT12</t>
  </si>
  <si>
    <t>KT13</t>
  </si>
  <si>
    <t>KT14</t>
  </si>
  <si>
    <t>KT17</t>
  </si>
  <si>
    <t>KT18</t>
  </si>
  <si>
    <t>KT19</t>
  </si>
  <si>
    <t>KT2</t>
  </si>
  <si>
    <t>KT20</t>
  </si>
  <si>
    <t>KT21</t>
  </si>
  <si>
    <t>KT22</t>
  </si>
  <si>
    <t>KT23</t>
  </si>
  <si>
    <t>KT24</t>
  </si>
  <si>
    <t>KT3</t>
  </si>
  <si>
    <t>KT4</t>
  </si>
  <si>
    <t>KT5</t>
  </si>
  <si>
    <t>KT6</t>
  </si>
  <si>
    <t>KT7</t>
  </si>
  <si>
    <t>KT8</t>
  </si>
  <si>
    <t>KT9</t>
  </si>
  <si>
    <t>KW1</t>
  </si>
  <si>
    <t>LW</t>
  </si>
  <si>
    <t>KW14</t>
  </si>
  <si>
    <t>KW9</t>
  </si>
  <si>
    <t>KY1</t>
  </si>
  <si>
    <t>KY10</t>
  </si>
  <si>
    <t>KY11</t>
  </si>
  <si>
    <t>KY12</t>
  </si>
  <si>
    <t>KY13</t>
  </si>
  <si>
    <t>KY14</t>
  </si>
  <si>
    <t>KY15</t>
  </si>
  <si>
    <t>KY16</t>
  </si>
  <si>
    <t>LC</t>
  </si>
  <si>
    <t>KY18</t>
  </si>
  <si>
    <t>KY2</t>
  </si>
  <si>
    <t>KY20</t>
  </si>
  <si>
    <t>KY3</t>
  </si>
  <si>
    <t>KY4</t>
  </si>
  <si>
    <t>KY5</t>
  </si>
  <si>
    <t>KY6</t>
  </si>
  <si>
    <t>KY7</t>
  </si>
  <si>
    <t>KY8</t>
  </si>
  <si>
    <t>KY9</t>
  </si>
  <si>
    <t>KY99</t>
  </si>
  <si>
    <t>LU7</t>
  </si>
  <si>
    <t>ME1</t>
  </si>
  <si>
    <t>ME10</t>
  </si>
  <si>
    <t>ME11</t>
  </si>
  <si>
    <t>ME12</t>
  </si>
  <si>
    <t>ME13</t>
  </si>
  <si>
    <t>ME14</t>
  </si>
  <si>
    <t>ME15</t>
  </si>
  <si>
    <t>ME16</t>
  </si>
  <si>
    <t>ME17</t>
  </si>
  <si>
    <t>ME18</t>
  </si>
  <si>
    <t>ME19</t>
  </si>
  <si>
    <t>ME2</t>
  </si>
  <si>
    <t>ME20</t>
  </si>
  <si>
    <t>ME3</t>
  </si>
  <si>
    <t>ME4</t>
  </si>
  <si>
    <t>ME5</t>
  </si>
  <si>
    <t>ME6</t>
  </si>
  <si>
    <t>ME7</t>
  </si>
  <si>
    <t>ME76</t>
  </si>
  <si>
    <t>ME8</t>
  </si>
  <si>
    <t>ME9</t>
  </si>
  <si>
    <t>MK1</t>
  </si>
  <si>
    <t>MK10</t>
  </si>
  <si>
    <t>MK11</t>
  </si>
  <si>
    <t>MK12</t>
  </si>
  <si>
    <t>MK13</t>
  </si>
  <si>
    <t>MK14</t>
  </si>
  <si>
    <t>MK15</t>
  </si>
  <si>
    <t>MK16</t>
  </si>
  <si>
    <t>MK17</t>
  </si>
  <si>
    <t>MK18</t>
  </si>
  <si>
    <t>MK19</t>
  </si>
  <si>
    <t>MK2</t>
  </si>
  <si>
    <t>MK3</t>
  </si>
  <si>
    <t>MK4</t>
  </si>
  <si>
    <t>MK5</t>
  </si>
  <si>
    <t>MK6</t>
  </si>
  <si>
    <t>MK7</t>
  </si>
  <si>
    <t>MK8</t>
  </si>
  <si>
    <t>MK9</t>
  </si>
  <si>
    <t>ML1</t>
  </si>
  <si>
    <t>ML10</t>
  </si>
  <si>
    <t>ML11</t>
  </si>
  <si>
    <t>ML12</t>
  </si>
  <si>
    <t>ML2</t>
  </si>
  <si>
    <t>ML3</t>
  </si>
  <si>
    <t>ML4</t>
  </si>
  <si>
    <t>ML5</t>
  </si>
  <si>
    <t>ML6</t>
  </si>
  <si>
    <t>ML7</t>
  </si>
  <si>
    <t>ML8</t>
  </si>
  <si>
    <t>ML9</t>
  </si>
  <si>
    <t>N8</t>
  </si>
  <si>
    <t>NN11</t>
  </si>
  <si>
    <t>NN13</t>
  </si>
  <si>
    <t>OX1</t>
  </si>
  <si>
    <t>OX10</t>
  </si>
  <si>
    <t>OX11</t>
  </si>
  <si>
    <t>OX12</t>
  </si>
  <si>
    <t>OX13</t>
  </si>
  <si>
    <t>OX14</t>
  </si>
  <si>
    <t>OX15</t>
  </si>
  <si>
    <t>OX16</t>
  </si>
  <si>
    <t>OX17</t>
  </si>
  <si>
    <t>OX2</t>
  </si>
  <si>
    <t>OX20</t>
  </si>
  <si>
    <t>OX25</t>
  </si>
  <si>
    <t>OX26</t>
  </si>
  <si>
    <t>OX27</t>
  </si>
  <si>
    <t>OX28</t>
  </si>
  <si>
    <t>OX29</t>
  </si>
  <si>
    <t>OX3</t>
  </si>
  <si>
    <t>OX33</t>
  </si>
  <si>
    <t>OX39</t>
  </si>
  <si>
    <t>OX4</t>
  </si>
  <si>
    <t>OX44</t>
  </si>
  <si>
    <t>OX49</t>
  </si>
  <si>
    <t>OX5</t>
  </si>
  <si>
    <t>OX6</t>
  </si>
  <si>
    <t>OX7</t>
  </si>
  <si>
    <t>OX8</t>
  </si>
  <si>
    <t>OX9</t>
  </si>
  <si>
    <t>PA1</t>
  </si>
  <si>
    <t>PA10</t>
  </si>
  <si>
    <t>PA11</t>
  </si>
  <si>
    <t>PA12</t>
  </si>
  <si>
    <t>PA13</t>
  </si>
  <si>
    <t>PA14</t>
  </si>
  <si>
    <t>PA15</t>
  </si>
  <si>
    <t>PA16</t>
  </si>
  <si>
    <t>PA17</t>
  </si>
  <si>
    <t>PA18</t>
  </si>
  <si>
    <t>PA19</t>
  </si>
  <si>
    <t>PA2</t>
  </si>
  <si>
    <t>PA20</t>
  </si>
  <si>
    <t>PA23</t>
  </si>
  <si>
    <t>PA24</t>
  </si>
  <si>
    <t>PA28</t>
  </si>
  <si>
    <t>PA29</t>
  </si>
  <si>
    <t>PA3</t>
  </si>
  <si>
    <t>PA33</t>
  </si>
  <si>
    <t>PA34</t>
  </si>
  <si>
    <t>PA4</t>
  </si>
  <si>
    <t>PA44</t>
  </si>
  <si>
    <t>PA5</t>
  </si>
  <si>
    <t>PA6</t>
  </si>
  <si>
    <t>PA7</t>
  </si>
  <si>
    <t>PA8</t>
  </si>
  <si>
    <t>PA9</t>
  </si>
  <si>
    <t>PH1</t>
  </si>
  <si>
    <t>PH10</t>
  </si>
  <si>
    <t>PH11</t>
  </si>
  <si>
    <t>PH12</t>
  </si>
  <si>
    <t>PH13</t>
  </si>
  <si>
    <t>PH14</t>
  </si>
  <si>
    <t>PH15</t>
  </si>
  <si>
    <t>PH16</t>
  </si>
  <si>
    <t>PH2</t>
  </si>
  <si>
    <t>PH3</t>
  </si>
  <si>
    <t>PH6</t>
  </si>
  <si>
    <t>PH7</t>
  </si>
  <si>
    <t>PH8</t>
  </si>
  <si>
    <t>PH9</t>
  </si>
  <si>
    <t>PO1</t>
  </si>
  <si>
    <t>PO10</t>
  </si>
  <si>
    <t>PO11</t>
  </si>
  <si>
    <t>PO12</t>
  </si>
  <si>
    <t>PO13</t>
  </si>
  <si>
    <t>PO14</t>
  </si>
  <si>
    <t>PO15</t>
  </si>
  <si>
    <t>PO16</t>
  </si>
  <si>
    <t>PO17</t>
  </si>
  <si>
    <t>PO18</t>
  </si>
  <si>
    <t>PO19</t>
  </si>
  <si>
    <t>PO2</t>
  </si>
  <si>
    <t>PO20</t>
  </si>
  <si>
    <t>PO21</t>
  </si>
  <si>
    <t>PO22</t>
  </si>
  <si>
    <t>PO3</t>
  </si>
  <si>
    <t>PO30</t>
  </si>
  <si>
    <t>PO31</t>
  </si>
  <si>
    <t>PO32</t>
  </si>
  <si>
    <t>PO33</t>
  </si>
  <si>
    <t>PO34</t>
  </si>
  <si>
    <t>PO35</t>
  </si>
  <si>
    <t>PO36</t>
  </si>
  <si>
    <t>PO37</t>
  </si>
  <si>
    <t>PO38</t>
  </si>
  <si>
    <t>PO39</t>
  </si>
  <si>
    <t>PO4</t>
  </si>
  <si>
    <t>PO40</t>
  </si>
  <si>
    <t>PO41</t>
  </si>
  <si>
    <t>PO5</t>
  </si>
  <si>
    <t>PO6</t>
  </si>
  <si>
    <t>PO7</t>
  </si>
  <si>
    <t>PO8</t>
  </si>
  <si>
    <t>PO9</t>
  </si>
  <si>
    <t>RG1</t>
  </si>
  <si>
    <t>RG10</t>
  </si>
  <si>
    <t>RG11</t>
  </si>
  <si>
    <t>RG13</t>
  </si>
  <si>
    <t>RG14</t>
  </si>
  <si>
    <t>RG15</t>
  </si>
  <si>
    <t>RG16</t>
  </si>
  <si>
    <t>RG18</t>
  </si>
  <si>
    <t>RG19</t>
  </si>
  <si>
    <t>RG2</t>
  </si>
  <si>
    <t>RG20</t>
  </si>
  <si>
    <t>RG21</t>
  </si>
  <si>
    <t>RG22</t>
  </si>
  <si>
    <t>RG23</t>
  </si>
  <si>
    <t>RG24</t>
  </si>
  <si>
    <t>RG25</t>
  </si>
  <si>
    <t>RG26</t>
  </si>
  <si>
    <t>RG27</t>
  </si>
  <si>
    <t>RG28</t>
  </si>
  <si>
    <t>RG29</t>
  </si>
  <si>
    <t>RG3</t>
  </si>
  <si>
    <t>RG30</t>
  </si>
  <si>
    <t>RG31</t>
  </si>
  <si>
    <t>RG4</t>
  </si>
  <si>
    <t>RG40</t>
  </si>
  <si>
    <t>RG41</t>
  </si>
  <si>
    <t>RG42</t>
  </si>
  <si>
    <t>RG45</t>
  </si>
  <si>
    <t>RG46</t>
  </si>
  <si>
    <t>RG5</t>
  </si>
  <si>
    <t>RG6</t>
  </si>
  <si>
    <t>RG7</t>
  </si>
  <si>
    <t>RG8</t>
  </si>
  <si>
    <t>RG9</t>
  </si>
  <si>
    <t>RH1</t>
  </si>
  <si>
    <t>RH10</t>
  </si>
  <si>
    <t>RH11</t>
  </si>
  <si>
    <t>RH12</t>
  </si>
  <si>
    <t>RH13</t>
  </si>
  <si>
    <t>RH14</t>
  </si>
  <si>
    <t>RH15</t>
  </si>
  <si>
    <t>RH16</t>
  </si>
  <si>
    <t>RH17</t>
  </si>
  <si>
    <t>RH18</t>
  </si>
  <si>
    <t>RH19</t>
  </si>
  <si>
    <t>RH2</t>
  </si>
  <si>
    <t>RH20</t>
  </si>
  <si>
    <t>RH3</t>
  </si>
  <si>
    <t>RH4</t>
  </si>
  <si>
    <t>RH5</t>
  </si>
  <si>
    <t>RH6</t>
  </si>
  <si>
    <t>RH7</t>
  </si>
  <si>
    <t>RH8</t>
  </si>
  <si>
    <t>RH9</t>
  </si>
  <si>
    <t>SD40</t>
  </si>
  <si>
    <t>SE10</t>
  </si>
  <si>
    <t>SE11</t>
  </si>
  <si>
    <t>SE12</t>
  </si>
  <si>
    <t>SE13</t>
  </si>
  <si>
    <t>SE14</t>
  </si>
  <si>
    <t>SE15</t>
  </si>
  <si>
    <t>SE16</t>
  </si>
  <si>
    <t>SE17</t>
  </si>
  <si>
    <t>SE18</t>
  </si>
  <si>
    <t>SE19</t>
  </si>
  <si>
    <t>SE20</t>
  </si>
  <si>
    <t>SE21</t>
  </si>
  <si>
    <t>SE22</t>
  </si>
  <si>
    <t>SE23</t>
  </si>
  <si>
    <t>SE24</t>
  </si>
  <si>
    <t>SE25</t>
  </si>
  <si>
    <t>SE26</t>
  </si>
  <si>
    <t>SE27</t>
  </si>
  <si>
    <t>SE28</t>
  </si>
  <si>
    <t>SE3</t>
  </si>
  <si>
    <t>SE4</t>
  </si>
  <si>
    <t>SE5</t>
  </si>
  <si>
    <t>SE6</t>
  </si>
  <si>
    <t>SE65</t>
  </si>
  <si>
    <t>SE7</t>
  </si>
  <si>
    <t>SE8</t>
  </si>
  <si>
    <t>SE9</t>
  </si>
  <si>
    <t>SH3</t>
  </si>
  <si>
    <t>SM1</t>
  </si>
  <si>
    <t>SM2</t>
  </si>
  <si>
    <t>SM3</t>
  </si>
  <si>
    <t>SM4</t>
  </si>
  <si>
    <t>SM5</t>
  </si>
  <si>
    <t>SM6</t>
  </si>
  <si>
    <t>SM7</t>
  </si>
  <si>
    <t>SO13</t>
  </si>
  <si>
    <t>SO14</t>
  </si>
  <si>
    <t>SO15</t>
  </si>
  <si>
    <t>SO16</t>
  </si>
  <si>
    <t>SO17</t>
  </si>
  <si>
    <t>SO18</t>
  </si>
  <si>
    <t>SO19</t>
  </si>
  <si>
    <t>SO20</t>
  </si>
  <si>
    <t>SO21</t>
  </si>
  <si>
    <t>SO22</t>
  </si>
  <si>
    <t>SO23</t>
  </si>
  <si>
    <t>SO24</t>
  </si>
  <si>
    <t>SO3</t>
  </si>
  <si>
    <t>SO30</t>
  </si>
  <si>
    <t>SO31</t>
  </si>
  <si>
    <t>SO32</t>
  </si>
  <si>
    <t>SO4</t>
  </si>
  <si>
    <t>SO40</t>
  </si>
  <si>
    <t>SO41</t>
  </si>
  <si>
    <t>SO42</t>
  </si>
  <si>
    <t>SO43</t>
  </si>
  <si>
    <t>SO45</t>
  </si>
  <si>
    <t>SO5</t>
  </si>
  <si>
    <t>SO50</t>
  </si>
  <si>
    <t>SO51</t>
  </si>
  <si>
    <t>SO52</t>
  </si>
  <si>
    <t>SO53</t>
  </si>
  <si>
    <t>SO8</t>
  </si>
  <si>
    <t>SO9</t>
  </si>
  <si>
    <t>SO90</t>
  </si>
  <si>
    <t>SP1</t>
  </si>
  <si>
    <t>SP10</t>
  </si>
  <si>
    <t>SP11</t>
  </si>
  <si>
    <t>SP13</t>
  </si>
  <si>
    <t>SP15</t>
  </si>
  <si>
    <t>SP16</t>
  </si>
  <si>
    <t>SP2</t>
  </si>
  <si>
    <t>SP3</t>
  </si>
  <si>
    <t>SP4</t>
  </si>
  <si>
    <t>SP5</t>
  </si>
  <si>
    <t>SP53</t>
  </si>
  <si>
    <t>SP6</t>
  </si>
  <si>
    <t>SP7</t>
  </si>
  <si>
    <t>SP8</t>
  </si>
  <si>
    <t>SP9</t>
  </si>
  <si>
    <t>SW11</t>
  </si>
  <si>
    <t>SW12</t>
  </si>
  <si>
    <t>SW13</t>
  </si>
  <si>
    <t>SW15</t>
  </si>
  <si>
    <t>SW16</t>
  </si>
  <si>
    <t>SW17</t>
  </si>
  <si>
    <t>SW18</t>
  </si>
  <si>
    <t>SW19</t>
  </si>
  <si>
    <t>SW1N</t>
  </si>
  <si>
    <t>SW1P</t>
  </si>
  <si>
    <t>SW20</t>
  </si>
  <si>
    <t>SW4</t>
  </si>
  <si>
    <t>SW8</t>
  </si>
  <si>
    <t>SW9</t>
  </si>
  <si>
    <t>SW99</t>
  </si>
  <si>
    <t>TD1</t>
  </si>
  <si>
    <t>TD10</t>
  </si>
  <si>
    <t>TD11</t>
  </si>
  <si>
    <t>TD12</t>
  </si>
  <si>
    <t>TD14</t>
  </si>
  <si>
    <t>TD15</t>
  </si>
  <si>
    <t>TD2</t>
  </si>
  <si>
    <t>TD4</t>
  </si>
  <si>
    <t>TD5</t>
  </si>
  <si>
    <t>TD6</t>
  </si>
  <si>
    <t>TD7</t>
  </si>
  <si>
    <t>TD8</t>
  </si>
  <si>
    <t>TD9</t>
  </si>
  <si>
    <t>TN1</t>
  </si>
  <si>
    <t>TN10</t>
  </si>
  <si>
    <t>TN11</t>
  </si>
  <si>
    <t>TN12</t>
  </si>
  <si>
    <t>TN13</t>
  </si>
  <si>
    <t>TN14</t>
  </si>
  <si>
    <t>TN15</t>
  </si>
  <si>
    <t>TN16</t>
  </si>
  <si>
    <t>TN17</t>
  </si>
  <si>
    <t>TN18</t>
  </si>
  <si>
    <t>TN19</t>
  </si>
  <si>
    <t>TN2</t>
  </si>
  <si>
    <t>TN20</t>
  </si>
  <si>
    <t>TN21</t>
  </si>
  <si>
    <t>TN22</t>
  </si>
  <si>
    <t>TN23</t>
  </si>
  <si>
    <t>TN24</t>
  </si>
  <si>
    <t>TN25</t>
  </si>
  <si>
    <t>TN26</t>
  </si>
  <si>
    <t>TN27</t>
  </si>
  <si>
    <t>TN28</t>
  </si>
  <si>
    <t>TN29</t>
  </si>
  <si>
    <t>TN3</t>
  </si>
  <si>
    <t>TN30</t>
  </si>
  <si>
    <t>TN31</t>
  </si>
  <si>
    <t>TN32</t>
  </si>
  <si>
    <t>TN33</t>
  </si>
  <si>
    <t>TN34</t>
  </si>
  <si>
    <t>TN35</t>
  </si>
  <si>
    <t>TN36</t>
  </si>
  <si>
    <t>TN37</t>
  </si>
  <si>
    <t>TN38</t>
  </si>
  <si>
    <t>TN39</t>
  </si>
  <si>
    <t>TN4</t>
  </si>
  <si>
    <t>TN40</t>
  </si>
  <si>
    <t>TN5</t>
  </si>
  <si>
    <t>TN6</t>
  </si>
  <si>
    <t>TN7</t>
  </si>
  <si>
    <t>TN8</t>
  </si>
  <si>
    <t>TN9</t>
  </si>
  <si>
    <t>TW1</t>
  </si>
  <si>
    <t>TW11</t>
  </si>
  <si>
    <t>TW12</t>
  </si>
  <si>
    <t>TW13</t>
  </si>
  <si>
    <t>TW17</t>
  </si>
  <si>
    <t>TW2</t>
  </si>
  <si>
    <t>W1H</t>
  </si>
  <si>
    <t>ZE2</t>
  </si>
  <si>
    <t>NO</t>
  </si>
  <si>
    <t>AA16</t>
  </si>
  <si>
    <t>AA32</t>
  </si>
  <si>
    <t>AA41</t>
  </si>
  <si>
    <t>AA43</t>
  </si>
  <si>
    <t>BD1</t>
  </si>
  <si>
    <t>NE</t>
  </si>
  <si>
    <t>NE1</t>
  </si>
  <si>
    <t>BD10</t>
  </si>
  <si>
    <t>BD11</t>
  </si>
  <si>
    <t>BD12</t>
  </si>
  <si>
    <t>BD13</t>
  </si>
  <si>
    <t>BD14</t>
  </si>
  <si>
    <t>BD15</t>
  </si>
  <si>
    <t>BD16</t>
  </si>
  <si>
    <t>BD17</t>
  </si>
  <si>
    <t>BD18</t>
  </si>
  <si>
    <t>BD19</t>
  </si>
  <si>
    <t>BD2</t>
  </si>
  <si>
    <t>BD20</t>
  </si>
  <si>
    <t>BD21</t>
  </si>
  <si>
    <t>BD22</t>
  </si>
  <si>
    <t>BD23</t>
  </si>
  <si>
    <t>BD24</t>
  </si>
  <si>
    <t>BD3</t>
  </si>
  <si>
    <t>BD4</t>
  </si>
  <si>
    <t>BD5</t>
  </si>
  <si>
    <t>BD6</t>
  </si>
  <si>
    <t>BD7</t>
  </si>
  <si>
    <t>BD8</t>
  </si>
  <si>
    <t>BD9</t>
  </si>
  <si>
    <t>BD99</t>
  </si>
  <si>
    <t>CA1</t>
  </si>
  <si>
    <t>CA10</t>
  </si>
  <si>
    <t>CA11</t>
  </si>
  <si>
    <t>CA12</t>
  </si>
  <si>
    <t>CA13</t>
  </si>
  <si>
    <t>CA14</t>
  </si>
  <si>
    <t>CA15</t>
  </si>
  <si>
    <t>CA16</t>
  </si>
  <si>
    <t>CA17</t>
  </si>
  <si>
    <t>CA18</t>
  </si>
  <si>
    <t>CA19</t>
  </si>
  <si>
    <t>CA2</t>
  </si>
  <si>
    <t>CA20</t>
  </si>
  <si>
    <t>CA21</t>
  </si>
  <si>
    <t>CA22</t>
  </si>
  <si>
    <t>CA23</t>
  </si>
  <si>
    <t>CA24</t>
  </si>
  <si>
    <t>CA25</t>
  </si>
  <si>
    <t>CA26</t>
  </si>
  <si>
    <t>CA27</t>
  </si>
  <si>
    <t>CA28</t>
  </si>
  <si>
    <t>CA3</t>
  </si>
  <si>
    <t>CA4</t>
  </si>
  <si>
    <t>CA5</t>
  </si>
  <si>
    <t>CA6</t>
  </si>
  <si>
    <t>CA7</t>
  </si>
  <si>
    <t>CA8</t>
  </si>
  <si>
    <t>CA9</t>
  </si>
  <si>
    <t>DH01</t>
  </si>
  <si>
    <t>DH08</t>
  </si>
  <si>
    <t>DH1</t>
  </si>
  <si>
    <t>DH15</t>
  </si>
  <si>
    <t>DH16</t>
  </si>
  <si>
    <t>DH2</t>
  </si>
  <si>
    <t>DH3</t>
  </si>
  <si>
    <t>DH4</t>
  </si>
  <si>
    <t>DH5</t>
  </si>
  <si>
    <t>DH6</t>
  </si>
  <si>
    <t>DH7</t>
  </si>
  <si>
    <t>DH8</t>
  </si>
  <si>
    <t>DH9</t>
  </si>
  <si>
    <t>DL1</t>
  </si>
  <si>
    <t>DL10</t>
  </si>
  <si>
    <t>DL11</t>
  </si>
  <si>
    <t>DL12</t>
  </si>
  <si>
    <t>DL13</t>
  </si>
  <si>
    <t>DL14</t>
  </si>
  <si>
    <t>DL15</t>
  </si>
  <si>
    <t>DL16</t>
  </si>
  <si>
    <t>DL17</t>
  </si>
  <si>
    <t>DL2</t>
  </si>
  <si>
    <t>DL3</t>
  </si>
  <si>
    <t>DL4</t>
  </si>
  <si>
    <t>DL5</t>
  </si>
  <si>
    <t>DL52</t>
  </si>
  <si>
    <t>DL6</t>
  </si>
  <si>
    <t>DL7</t>
  </si>
  <si>
    <t>DL8</t>
  </si>
  <si>
    <t>DL9</t>
  </si>
  <si>
    <t>DN10</t>
  </si>
  <si>
    <t>DN14</t>
  </si>
  <si>
    <t>DN5</t>
  </si>
  <si>
    <t>DN6</t>
  </si>
  <si>
    <t>DN7</t>
  </si>
  <si>
    <t>HD1</t>
  </si>
  <si>
    <t>HD2</t>
  </si>
  <si>
    <t>HD3</t>
  </si>
  <si>
    <t>HD4</t>
  </si>
  <si>
    <t>HD5</t>
  </si>
  <si>
    <t>HD6</t>
  </si>
  <si>
    <t>HD7</t>
  </si>
  <si>
    <t>HD8</t>
  </si>
  <si>
    <t>HD9</t>
  </si>
  <si>
    <t>HE3</t>
  </si>
  <si>
    <t>HG1</t>
  </si>
  <si>
    <t>HG13</t>
  </si>
  <si>
    <t>HG2</t>
  </si>
  <si>
    <t>HG3</t>
  </si>
  <si>
    <t>HG4</t>
  </si>
  <si>
    <t>HG5</t>
  </si>
  <si>
    <t>HG9</t>
  </si>
  <si>
    <t>HU1</t>
  </si>
  <si>
    <t>NE2</t>
  </si>
  <si>
    <t>HU10</t>
  </si>
  <si>
    <t>HU11</t>
  </si>
  <si>
    <t>HU12</t>
  </si>
  <si>
    <t>NE3</t>
  </si>
  <si>
    <t>HU13</t>
  </si>
  <si>
    <t>HU14</t>
  </si>
  <si>
    <t>HU15</t>
  </si>
  <si>
    <t>HU16</t>
  </si>
  <si>
    <t>HU17</t>
  </si>
  <si>
    <t>HU18</t>
  </si>
  <si>
    <t>HU19</t>
  </si>
  <si>
    <t>HU2</t>
  </si>
  <si>
    <t>HU20</t>
  </si>
  <si>
    <t>HU3</t>
  </si>
  <si>
    <t>HU4</t>
  </si>
  <si>
    <t>HU5</t>
  </si>
  <si>
    <t>HU6</t>
  </si>
  <si>
    <t>HU7</t>
  </si>
  <si>
    <t>HU8</t>
  </si>
  <si>
    <t>HU9</t>
  </si>
  <si>
    <t>HX1</t>
  </si>
  <si>
    <t>HX2</t>
  </si>
  <si>
    <t>HX3</t>
  </si>
  <si>
    <t>HX37</t>
  </si>
  <si>
    <t>HX4</t>
  </si>
  <si>
    <t>HX5</t>
  </si>
  <si>
    <t>HX6</t>
  </si>
  <si>
    <t>HX7</t>
  </si>
  <si>
    <t>LS1</t>
  </si>
  <si>
    <t>LS10</t>
  </si>
  <si>
    <t>LS11</t>
  </si>
  <si>
    <t>LS12</t>
  </si>
  <si>
    <t>LS13</t>
  </si>
  <si>
    <t>LS14</t>
  </si>
  <si>
    <t>LS15</t>
  </si>
  <si>
    <t>LS16</t>
  </si>
  <si>
    <t>LS17</t>
  </si>
  <si>
    <t>LS18</t>
  </si>
  <si>
    <t>LS19</t>
  </si>
  <si>
    <t>LS2</t>
  </si>
  <si>
    <t>LS20</t>
  </si>
  <si>
    <t>LS21</t>
  </si>
  <si>
    <t>LS22</t>
  </si>
  <si>
    <t>LS23</t>
  </si>
  <si>
    <t>LS24</t>
  </si>
  <si>
    <t>LS25</t>
  </si>
  <si>
    <t>LS26</t>
  </si>
  <si>
    <t>LS27</t>
  </si>
  <si>
    <t>LS28</t>
  </si>
  <si>
    <t>LS29</t>
  </si>
  <si>
    <t>LS3</t>
  </si>
  <si>
    <t>LS4</t>
  </si>
  <si>
    <t>LS43</t>
  </si>
  <si>
    <t>LS5</t>
  </si>
  <si>
    <t>LS6</t>
  </si>
  <si>
    <t>LS7</t>
  </si>
  <si>
    <t>LS8</t>
  </si>
  <si>
    <t>LS9</t>
  </si>
  <si>
    <t>LS98</t>
  </si>
  <si>
    <t>NE10</t>
  </si>
  <si>
    <t>NE11</t>
  </si>
  <si>
    <t>NE12</t>
  </si>
  <si>
    <t>NE13</t>
  </si>
  <si>
    <t>NE15</t>
  </si>
  <si>
    <t>NE16</t>
  </si>
  <si>
    <t>NE17</t>
  </si>
  <si>
    <t>NE18</t>
  </si>
  <si>
    <t>NE19</t>
  </si>
  <si>
    <t>NE20</t>
  </si>
  <si>
    <t>NE21</t>
  </si>
  <si>
    <t>NE22</t>
  </si>
  <si>
    <t>NE23</t>
  </si>
  <si>
    <t>NE24</t>
  </si>
  <si>
    <t>NE25</t>
  </si>
  <si>
    <t>NE26</t>
  </si>
  <si>
    <t>NE27</t>
  </si>
  <si>
    <t>NE28</t>
  </si>
  <si>
    <t>NE29</t>
  </si>
  <si>
    <t>NE30</t>
  </si>
  <si>
    <t>NE31</t>
  </si>
  <si>
    <t>NE32</t>
  </si>
  <si>
    <t>NE33</t>
  </si>
  <si>
    <t>NE34</t>
  </si>
  <si>
    <t>NE35</t>
  </si>
  <si>
    <t>NE36</t>
  </si>
  <si>
    <t>NE37</t>
  </si>
  <si>
    <t>NE38</t>
  </si>
  <si>
    <t>NE39</t>
  </si>
  <si>
    <t>NE4</t>
  </si>
  <si>
    <t>NE40</t>
  </si>
  <si>
    <t>NE41</t>
  </si>
  <si>
    <t>NE42</t>
  </si>
  <si>
    <t>NE43</t>
  </si>
  <si>
    <t>NE44</t>
  </si>
  <si>
    <t>NE45</t>
  </si>
  <si>
    <t>NE46</t>
  </si>
  <si>
    <t>NE47</t>
  </si>
  <si>
    <t>NE48</t>
  </si>
  <si>
    <t>NE49</t>
  </si>
  <si>
    <t>NE5</t>
  </si>
  <si>
    <t>NE6</t>
  </si>
  <si>
    <t>NE61</t>
  </si>
  <si>
    <t>NE62</t>
  </si>
  <si>
    <t>NE63</t>
  </si>
  <si>
    <t>NE64</t>
  </si>
  <si>
    <t>NE65</t>
  </si>
  <si>
    <t>NE66</t>
  </si>
  <si>
    <t>NE68</t>
  </si>
  <si>
    <t>NE7</t>
  </si>
  <si>
    <t>NE70</t>
  </si>
  <si>
    <t>NE71</t>
  </si>
  <si>
    <t>NE8</t>
  </si>
  <si>
    <t>NE82</t>
  </si>
  <si>
    <t>NE88</t>
  </si>
  <si>
    <t>NE9</t>
  </si>
  <si>
    <t>NE98</t>
  </si>
  <si>
    <t>NE99</t>
  </si>
  <si>
    <t>OL14</t>
  </si>
  <si>
    <t>OL9</t>
  </si>
  <si>
    <t>S36</t>
  </si>
  <si>
    <t>S71</t>
  </si>
  <si>
    <t>S72</t>
  </si>
  <si>
    <t>S75</t>
  </si>
  <si>
    <t>SR1</t>
  </si>
  <si>
    <t>SR2</t>
  </si>
  <si>
    <t>SR3</t>
  </si>
  <si>
    <t>SR4</t>
  </si>
  <si>
    <t>SR5</t>
  </si>
  <si>
    <t>SR6</t>
  </si>
  <si>
    <t>SR7</t>
  </si>
  <si>
    <t>SR8</t>
  </si>
  <si>
    <t>SR9</t>
  </si>
  <si>
    <t>TS1</t>
  </si>
  <si>
    <t>TS10</t>
  </si>
  <si>
    <t>TS11</t>
  </si>
  <si>
    <t>TS12</t>
  </si>
  <si>
    <t>TS13</t>
  </si>
  <si>
    <t>TS14</t>
  </si>
  <si>
    <t>TS15</t>
  </si>
  <si>
    <t>TS16</t>
  </si>
  <si>
    <t>TS17</t>
  </si>
  <si>
    <t>TS18</t>
  </si>
  <si>
    <t>TS19</t>
  </si>
  <si>
    <t>TS2</t>
  </si>
  <si>
    <t>TS20</t>
  </si>
  <si>
    <t>TS21</t>
  </si>
  <si>
    <t>TS22</t>
  </si>
  <si>
    <t>TS23</t>
  </si>
  <si>
    <t>TS24</t>
  </si>
  <si>
    <t>TS25</t>
  </si>
  <si>
    <t>TS26</t>
  </si>
  <si>
    <t>TS27</t>
  </si>
  <si>
    <t>TS28</t>
  </si>
  <si>
    <t>TS29</t>
  </si>
  <si>
    <t>TS3</t>
  </si>
  <si>
    <t>TS4</t>
  </si>
  <si>
    <t>TS5</t>
  </si>
  <si>
    <t>TS6</t>
  </si>
  <si>
    <t>TS7</t>
  </si>
  <si>
    <t>TS8</t>
  </si>
  <si>
    <t>TS9</t>
  </si>
  <si>
    <t>TS90</t>
  </si>
  <si>
    <t>WF1</t>
  </si>
  <si>
    <t>WF10</t>
  </si>
  <si>
    <t>WF11</t>
  </si>
  <si>
    <t>WF12</t>
  </si>
  <si>
    <t>WF13</t>
  </si>
  <si>
    <t>WF14</t>
  </si>
  <si>
    <t>WF15</t>
  </si>
  <si>
    <t>WF16</t>
  </si>
  <si>
    <t>WF17</t>
  </si>
  <si>
    <t>WF19</t>
  </si>
  <si>
    <t>WF2</t>
  </si>
  <si>
    <t>WF24</t>
  </si>
  <si>
    <t>WF3</t>
  </si>
  <si>
    <t>WF4</t>
  </si>
  <si>
    <t>WF5</t>
  </si>
  <si>
    <t>WF6</t>
  </si>
  <si>
    <t>WF7</t>
  </si>
  <si>
    <t>WF8</t>
  </si>
  <si>
    <t>WF9</t>
  </si>
  <si>
    <t>YO03</t>
  </si>
  <si>
    <t>YO1</t>
  </si>
  <si>
    <t>YO10</t>
  </si>
  <si>
    <t>YO11</t>
  </si>
  <si>
    <t>YO12</t>
  </si>
  <si>
    <t>YO13</t>
  </si>
  <si>
    <t>YO14</t>
  </si>
  <si>
    <t>YO15</t>
  </si>
  <si>
    <t>YO16</t>
  </si>
  <si>
    <t>YO17</t>
  </si>
  <si>
    <t>YO18</t>
  </si>
  <si>
    <t>YO19</t>
  </si>
  <si>
    <t>YO2</t>
  </si>
  <si>
    <t>YO21</t>
  </si>
  <si>
    <t>YO22</t>
  </si>
  <si>
    <t>YO23</t>
  </si>
  <si>
    <t>YO24</t>
  </si>
  <si>
    <t>YO25</t>
  </si>
  <si>
    <t>YO26</t>
  </si>
  <si>
    <t>YO3</t>
  </si>
  <si>
    <t>YO30</t>
  </si>
  <si>
    <t>YO31</t>
  </si>
  <si>
    <t>YO32</t>
  </si>
  <si>
    <t>YO35</t>
  </si>
  <si>
    <t>YO4</t>
  </si>
  <si>
    <t>YO41</t>
  </si>
  <si>
    <t>YO42</t>
  </si>
  <si>
    <t>YO43</t>
  </si>
  <si>
    <t>YO5</t>
  </si>
  <si>
    <t>YO51</t>
  </si>
  <si>
    <t>YO6</t>
  </si>
  <si>
    <t>YO60</t>
  </si>
  <si>
    <t>YO61</t>
  </si>
  <si>
    <t>YO62</t>
  </si>
  <si>
    <t>YO7</t>
  </si>
  <si>
    <t>YO8</t>
  </si>
  <si>
    <t>YO90</t>
  </si>
  <si>
    <t>YO91</t>
  </si>
  <si>
    <t>LA2</t>
  </si>
  <si>
    <t>AA11</t>
  </si>
  <si>
    <t>EA</t>
  </si>
  <si>
    <t>EM</t>
  </si>
  <si>
    <t>AA20</t>
  </si>
  <si>
    <t>NW</t>
  </si>
  <si>
    <t>NW1</t>
  </si>
  <si>
    <t>AA26</t>
  </si>
  <si>
    <t>AA30</t>
  </si>
  <si>
    <t>AA36</t>
  </si>
  <si>
    <t>WM</t>
  </si>
  <si>
    <t>AA42</t>
  </si>
  <si>
    <t>AA44</t>
  </si>
  <si>
    <t>AA8</t>
  </si>
  <si>
    <t>AL1</t>
  </si>
  <si>
    <t>AL10</t>
  </si>
  <si>
    <t>AL13</t>
  </si>
  <si>
    <t>AL19</t>
  </si>
  <si>
    <t>AL2</t>
  </si>
  <si>
    <t>AL3</t>
  </si>
  <si>
    <t>AL38</t>
  </si>
  <si>
    <t>AL4</t>
  </si>
  <si>
    <t>AL5</t>
  </si>
  <si>
    <t>AL6</t>
  </si>
  <si>
    <t>AL7</t>
  </si>
  <si>
    <t>AL8</t>
  </si>
  <si>
    <t>AL9</t>
  </si>
  <si>
    <t>B1</t>
  </si>
  <si>
    <t>B10</t>
  </si>
  <si>
    <t>B11</t>
  </si>
  <si>
    <t>B12</t>
  </si>
  <si>
    <t>B13</t>
  </si>
  <si>
    <t>B14</t>
  </si>
  <si>
    <t>B15</t>
  </si>
  <si>
    <t>B16</t>
  </si>
  <si>
    <t>B17</t>
  </si>
  <si>
    <t>B18</t>
  </si>
  <si>
    <t>B19</t>
  </si>
  <si>
    <t>B2</t>
  </si>
  <si>
    <t>B20</t>
  </si>
  <si>
    <t>B21</t>
  </si>
  <si>
    <t>B23</t>
  </si>
  <si>
    <t>B24</t>
  </si>
  <si>
    <t>B25</t>
  </si>
  <si>
    <t>B26</t>
  </si>
  <si>
    <t>B27</t>
  </si>
  <si>
    <t>B28</t>
  </si>
  <si>
    <t>B29</t>
  </si>
  <si>
    <t>B3</t>
  </si>
  <si>
    <t>B30</t>
  </si>
  <si>
    <t>B31</t>
  </si>
  <si>
    <t>B32</t>
  </si>
  <si>
    <t>B33</t>
  </si>
  <si>
    <t>B34</t>
  </si>
  <si>
    <t>B35</t>
  </si>
  <si>
    <t>B36</t>
  </si>
  <si>
    <t>B37</t>
  </si>
  <si>
    <t>B38</t>
  </si>
  <si>
    <t>B39</t>
  </si>
  <si>
    <t>B4</t>
  </si>
  <si>
    <t>B40</t>
  </si>
  <si>
    <t>B41</t>
  </si>
  <si>
    <t>B42</t>
  </si>
  <si>
    <t>B43</t>
  </si>
  <si>
    <t>B44</t>
  </si>
  <si>
    <t>B45</t>
  </si>
  <si>
    <t>B46</t>
  </si>
  <si>
    <t>B47</t>
  </si>
  <si>
    <t>B48</t>
  </si>
  <si>
    <t>B49</t>
  </si>
  <si>
    <t>B5</t>
  </si>
  <si>
    <t>B52</t>
  </si>
  <si>
    <t>B55</t>
  </si>
  <si>
    <t>B56</t>
  </si>
  <si>
    <t>B58</t>
  </si>
  <si>
    <t>B59</t>
  </si>
  <si>
    <t>B6</t>
  </si>
  <si>
    <t>B60</t>
  </si>
  <si>
    <t>B61</t>
  </si>
  <si>
    <t>B62</t>
  </si>
  <si>
    <t>B63</t>
  </si>
  <si>
    <t>B64</t>
  </si>
  <si>
    <t>B65</t>
  </si>
  <si>
    <t>B66</t>
  </si>
  <si>
    <t>B67</t>
  </si>
  <si>
    <t>B68</t>
  </si>
  <si>
    <t>B69</t>
  </si>
  <si>
    <t>B7</t>
  </si>
  <si>
    <t>B70</t>
  </si>
  <si>
    <t>B71</t>
  </si>
  <si>
    <t>B72</t>
  </si>
  <si>
    <t>B73</t>
  </si>
  <si>
    <t>B74</t>
  </si>
  <si>
    <t>B75</t>
  </si>
  <si>
    <t>B76</t>
  </si>
  <si>
    <t>B77</t>
  </si>
  <si>
    <t>B78</t>
  </si>
  <si>
    <t>B79</t>
  </si>
  <si>
    <t>B8</t>
  </si>
  <si>
    <t>B80</t>
  </si>
  <si>
    <t>B89</t>
  </si>
  <si>
    <t>B9</t>
  </si>
  <si>
    <t>B90</t>
  </si>
  <si>
    <t>B91</t>
  </si>
  <si>
    <t>B92</t>
  </si>
  <si>
    <t>B93</t>
  </si>
  <si>
    <t>B94</t>
  </si>
  <si>
    <t>B95</t>
  </si>
  <si>
    <t>B96</t>
  </si>
  <si>
    <t>B97</t>
  </si>
  <si>
    <t>B98</t>
  </si>
  <si>
    <t>B99</t>
  </si>
  <si>
    <t>NW2</t>
  </si>
  <si>
    <t>BB1</t>
  </si>
  <si>
    <t>BB10</t>
  </si>
  <si>
    <t>BB11</t>
  </si>
  <si>
    <t>BB12</t>
  </si>
  <si>
    <t>BB13</t>
  </si>
  <si>
    <t>BB15</t>
  </si>
  <si>
    <t>BB16</t>
  </si>
  <si>
    <t>BB18</t>
  </si>
  <si>
    <t>BB2</t>
  </si>
  <si>
    <t>BB3</t>
  </si>
  <si>
    <t>BB4</t>
  </si>
  <si>
    <t>BB5</t>
  </si>
  <si>
    <t>BB6</t>
  </si>
  <si>
    <t>BB61</t>
  </si>
  <si>
    <t>BB7</t>
  </si>
  <si>
    <t>BB8</t>
  </si>
  <si>
    <t>BB80</t>
  </si>
  <si>
    <t>BB9</t>
  </si>
  <si>
    <t>BL0</t>
  </si>
  <si>
    <t>BL1</t>
  </si>
  <si>
    <t>BL10</t>
  </si>
  <si>
    <t>BL2</t>
  </si>
  <si>
    <t>BL3</t>
  </si>
  <si>
    <t>BL4</t>
  </si>
  <si>
    <t>BL5</t>
  </si>
  <si>
    <t>BL6</t>
  </si>
  <si>
    <t>BL7</t>
  </si>
  <si>
    <t>BL8</t>
  </si>
  <si>
    <t>BL9</t>
  </si>
  <si>
    <t>CB0</t>
  </si>
  <si>
    <t>CB1</t>
  </si>
  <si>
    <t>CB10</t>
  </si>
  <si>
    <t>CB11</t>
  </si>
  <si>
    <t>CB13</t>
  </si>
  <si>
    <t>CB15</t>
  </si>
  <si>
    <t>CB16</t>
  </si>
  <si>
    <t>CB21</t>
  </si>
  <si>
    <t>CB22</t>
  </si>
  <si>
    <t>CB23</t>
  </si>
  <si>
    <t>CB24</t>
  </si>
  <si>
    <t>CB25</t>
  </si>
  <si>
    <t>CB28</t>
  </si>
  <si>
    <t>CB3</t>
  </si>
  <si>
    <t>CB34</t>
  </si>
  <si>
    <t>CB4</t>
  </si>
  <si>
    <t>CB5</t>
  </si>
  <si>
    <t>CB6</t>
  </si>
  <si>
    <t>CB7</t>
  </si>
  <si>
    <t>CB8</t>
  </si>
  <si>
    <t>CB81</t>
  </si>
  <si>
    <t>CB9</t>
  </si>
  <si>
    <t>CBB</t>
  </si>
  <si>
    <t>CH1</t>
  </si>
  <si>
    <t>CH14</t>
  </si>
  <si>
    <t>CH2</t>
  </si>
  <si>
    <t>CH24</t>
  </si>
  <si>
    <t>CH35</t>
  </si>
  <si>
    <t>CH41</t>
  </si>
  <si>
    <t>CH42</t>
  </si>
  <si>
    <t>CH43</t>
  </si>
  <si>
    <t>CH44</t>
  </si>
  <si>
    <t>CH45</t>
  </si>
  <si>
    <t>CH46</t>
  </si>
  <si>
    <t>CH47</t>
  </si>
  <si>
    <t>CH48</t>
  </si>
  <si>
    <t>CH49</t>
  </si>
  <si>
    <t>CH56</t>
  </si>
  <si>
    <t>CH60</t>
  </si>
  <si>
    <t>CH61</t>
  </si>
  <si>
    <t>CH62</t>
  </si>
  <si>
    <t>CH63</t>
  </si>
  <si>
    <t>CH64</t>
  </si>
  <si>
    <t>CH65</t>
  </si>
  <si>
    <t>CH66</t>
  </si>
  <si>
    <t>CH88</t>
  </si>
  <si>
    <t>CH99</t>
  </si>
  <si>
    <t>CM0</t>
  </si>
  <si>
    <t>CM1</t>
  </si>
  <si>
    <t>CM10</t>
  </si>
  <si>
    <t>CM11</t>
  </si>
  <si>
    <t>NT</t>
  </si>
  <si>
    <t>CM13</t>
  </si>
  <si>
    <t>CM14</t>
  </si>
  <si>
    <t>CM15</t>
  </si>
  <si>
    <t>CM16</t>
  </si>
  <si>
    <t>CM17</t>
  </si>
  <si>
    <t>CM18</t>
  </si>
  <si>
    <t>CM19</t>
  </si>
  <si>
    <t>CM2</t>
  </si>
  <si>
    <t>CM20</t>
  </si>
  <si>
    <t>CM21</t>
  </si>
  <si>
    <t>CM22</t>
  </si>
  <si>
    <t>CM23</t>
  </si>
  <si>
    <t>CM24</t>
  </si>
  <si>
    <t>CM25</t>
  </si>
  <si>
    <t>CM3</t>
  </si>
  <si>
    <t>CM4</t>
  </si>
  <si>
    <t>CM5</t>
  </si>
  <si>
    <t>CM6</t>
  </si>
  <si>
    <t>CM7</t>
  </si>
  <si>
    <t>CM77</t>
  </si>
  <si>
    <t>CM8</t>
  </si>
  <si>
    <t>CM9</t>
  </si>
  <si>
    <t>CM99</t>
  </si>
  <si>
    <t>CO1</t>
  </si>
  <si>
    <t>CO10</t>
  </si>
  <si>
    <t>CO11</t>
  </si>
  <si>
    <t>CO12</t>
  </si>
  <si>
    <t>CO13</t>
  </si>
  <si>
    <t>CO14</t>
  </si>
  <si>
    <t>CO15</t>
  </si>
  <si>
    <t>CO16</t>
  </si>
  <si>
    <t>CO19</t>
  </si>
  <si>
    <t>CO2</t>
  </si>
  <si>
    <t>CO20</t>
  </si>
  <si>
    <t>CO3</t>
  </si>
  <si>
    <t>CO4</t>
  </si>
  <si>
    <t>CO5</t>
  </si>
  <si>
    <t>CO6</t>
  </si>
  <si>
    <t>CO7</t>
  </si>
  <si>
    <t>CO8</t>
  </si>
  <si>
    <t>CO9</t>
  </si>
  <si>
    <t>CV1</t>
  </si>
  <si>
    <t>CV10</t>
  </si>
  <si>
    <t>CV11</t>
  </si>
  <si>
    <t>CV12</t>
  </si>
  <si>
    <t>CV13</t>
  </si>
  <si>
    <t>CV2</t>
  </si>
  <si>
    <t>CV21</t>
  </si>
  <si>
    <t>CV22</t>
  </si>
  <si>
    <t>CV23</t>
  </si>
  <si>
    <t>CV3</t>
  </si>
  <si>
    <t>CV31</t>
  </si>
  <si>
    <t>CV32</t>
  </si>
  <si>
    <t>CV33</t>
  </si>
  <si>
    <t>CV34</t>
  </si>
  <si>
    <t>CV35</t>
  </si>
  <si>
    <t>CV36</t>
  </si>
  <si>
    <t>CV37</t>
  </si>
  <si>
    <t>CV39</t>
  </si>
  <si>
    <t>CV4</t>
  </si>
  <si>
    <t>CV42</t>
  </si>
  <si>
    <t>CV47</t>
  </si>
  <si>
    <t>CV5</t>
  </si>
  <si>
    <t>CV6</t>
  </si>
  <si>
    <t>CV62</t>
  </si>
  <si>
    <t>CV7</t>
  </si>
  <si>
    <t>CV8</t>
  </si>
  <si>
    <t>CV82</t>
  </si>
  <si>
    <t>CV9</t>
  </si>
  <si>
    <t>CW1</t>
  </si>
  <si>
    <t>CW10</t>
  </si>
  <si>
    <t>CW11</t>
  </si>
  <si>
    <t>CW12</t>
  </si>
  <si>
    <t>CW15</t>
  </si>
  <si>
    <t>CW16</t>
  </si>
  <si>
    <t>CW2</t>
  </si>
  <si>
    <t>CW3</t>
  </si>
  <si>
    <t>CW4</t>
  </si>
  <si>
    <t>CW5</t>
  </si>
  <si>
    <t>CW6</t>
  </si>
  <si>
    <t>CW7</t>
  </si>
  <si>
    <t>CW8</t>
  </si>
  <si>
    <t>CW9</t>
  </si>
  <si>
    <t>DE1</t>
  </si>
  <si>
    <t>DE10</t>
  </si>
  <si>
    <t>DE11</t>
  </si>
  <si>
    <t>DE12</t>
  </si>
  <si>
    <t>DE13</t>
  </si>
  <si>
    <t>DE14</t>
  </si>
  <si>
    <t>DE15</t>
  </si>
  <si>
    <t>DE17</t>
  </si>
  <si>
    <t>DE2</t>
  </si>
  <si>
    <t>DE21</t>
  </si>
  <si>
    <t>DE22</t>
  </si>
  <si>
    <t>DE23</t>
  </si>
  <si>
    <t>DE24</t>
  </si>
  <si>
    <t>DE27</t>
  </si>
  <si>
    <t>DE3</t>
  </si>
  <si>
    <t>DE34</t>
  </si>
  <si>
    <t>DE37</t>
  </si>
  <si>
    <t>DE38</t>
  </si>
  <si>
    <t>DE4</t>
  </si>
  <si>
    <t>DE41</t>
  </si>
  <si>
    <t>DE45</t>
  </si>
  <si>
    <t>DE47</t>
  </si>
  <si>
    <t>DE5</t>
  </si>
  <si>
    <t>DE55</t>
  </si>
  <si>
    <t>DE56</t>
  </si>
  <si>
    <t>DE6</t>
  </si>
  <si>
    <t>DE64</t>
  </si>
  <si>
    <t>DE65</t>
  </si>
  <si>
    <t>DE67</t>
  </si>
  <si>
    <t>DE7</t>
  </si>
  <si>
    <t>DE72</t>
  </si>
  <si>
    <t>DE73</t>
  </si>
  <si>
    <t>DE74</t>
  </si>
  <si>
    <t>DE75</t>
  </si>
  <si>
    <t>DE8</t>
  </si>
  <si>
    <t>DE9</t>
  </si>
  <si>
    <t>DE99</t>
  </si>
  <si>
    <t>DN04</t>
  </si>
  <si>
    <t>DN09</t>
  </si>
  <si>
    <t>DN1</t>
  </si>
  <si>
    <t>DN11</t>
  </si>
  <si>
    <t>DN12</t>
  </si>
  <si>
    <t>DN13</t>
  </si>
  <si>
    <t>DN15</t>
  </si>
  <si>
    <t>DN16</t>
  </si>
  <si>
    <t>DN17</t>
  </si>
  <si>
    <t>DN18</t>
  </si>
  <si>
    <t>DN19</t>
  </si>
  <si>
    <t>DN2</t>
  </si>
  <si>
    <t>DN20</t>
  </si>
  <si>
    <t>DN21</t>
  </si>
  <si>
    <t>DN22</t>
  </si>
  <si>
    <t>DN23</t>
  </si>
  <si>
    <t>DN3</t>
  </si>
  <si>
    <t>DN31</t>
  </si>
  <si>
    <t>DN32</t>
  </si>
  <si>
    <t>DN33</t>
  </si>
  <si>
    <t>DN34</t>
  </si>
  <si>
    <t>DN35</t>
  </si>
  <si>
    <t>DN36</t>
  </si>
  <si>
    <t>DN37</t>
  </si>
  <si>
    <t>DN38</t>
  </si>
  <si>
    <t>DN39</t>
  </si>
  <si>
    <t>DN4</t>
  </si>
  <si>
    <t>DN40</t>
  </si>
  <si>
    <t>DN41</t>
  </si>
  <si>
    <t>DN43</t>
  </si>
  <si>
    <t>DN51</t>
  </si>
  <si>
    <t>DN55</t>
  </si>
  <si>
    <t>DN8</t>
  </si>
  <si>
    <t>DN9</t>
  </si>
  <si>
    <t>DY0</t>
  </si>
  <si>
    <t>DY1</t>
  </si>
  <si>
    <t>DY10</t>
  </si>
  <si>
    <t>DY11</t>
  </si>
  <si>
    <t>DY12</t>
  </si>
  <si>
    <t>DY13</t>
  </si>
  <si>
    <t>DY14</t>
  </si>
  <si>
    <t>DY16</t>
  </si>
  <si>
    <t>DY2</t>
  </si>
  <si>
    <t>DY3</t>
  </si>
  <si>
    <t>DY4</t>
  </si>
  <si>
    <t>DY43</t>
  </si>
  <si>
    <t>DY5</t>
  </si>
  <si>
    <t>DY6</t>
  </si>
  <si>
    <t>DY7</t>
  </si>
  <si>
    <t>DY79</t>
  </si>
  <si>
    <t>DY8</t>
  </si>
  <si>
    <t>DY9</t>
  </si>
  <si>
    <t>DYE</t>
  </si>
  <si>
    <t>E1</t>
  </si>
  <si>
    <t>E10</t>
  </si>
  <si>
    <t>E11</t>
  </si>
  <si>
    <t>E12</t>
  </si>
  <si>
    <t>E13</t>
  </si>
  <si>
    <t>E14</t>
  </si>
  <si>
    <t>E15</t>
  </si>
  <si>
    <t>E16</t>
  </si>
  <si>
    <t>E17</t>
  </si>
  <si>
    <t>E18</t>
  </si>
  <si>
    <t>E1W</t>
  </si>
  <si>
    <t>E2</t>
  </si>
  <si>
    <t>E20</t>
  </si>
  <si>
    <t>E22</t>
  </si>
  <si>
    <t>E3</t>
  </si>
  <si>
    <t>E32</t>
  </si>
  <si>
    <t>E4</t>
  </si>
  <si>
    <t>E4V</t>
  </si>
  <si>
    <t>E5</t>
  </si>
  <si>
    <t>E6</t>
  </si>
  <si>
    <t>E67</t>
  </si>
  <si>
    <t>E7</t>
  </si>
  <si>
    <t>E8</t>
  </si>
  <si>
    <t>E99</t>
  </si>
  <si>
    <t>EC1</t>
  </si>
  <si>
    <t>EC1A</t>
  </si>
  <si>
    <t>EC1M</t>
  </si>
  <si>
    <t>EC1N</t>
  </si>
  <si>
    <t>EC1P</t>
  </si>
  <si>
    <t>EC1R</t>
  </si>
  <si>
    <t>EC1V</t>
  </si>
  <si>
    <t>EC1Y</t>
  </si>
  <si>
    <t>EC2</t>
  </si>
  <si>
    <t>EC20</t>
  </si>
  <si>
    <t>EC27</t>
  </si>
  <si>
    <t>EC2A</t>
  </si>
  <si>
    <t>EC2B</t>
  </si>
  <si>
    <t>EC2M</t>
  </si>
  <si>
    <t>EC2N</t>
  </si>
  <si>
    <t>EC2P</t>
  </si>
  <si>
    <t>EC2R</t>
  </si>
  <si>
    <t>EC2V</t>
  </si>
  <si>
    <t>EC2Y</t>
  </si>
  <si>
    <t>EC3</t>
  </si>
  <si>
    <t>EC31</t>
  </si>
  <si>
    <t>EC3A</t>
  </si>
  <si>
    <t>EC3M</t>
  </si>
  <si>
    <t>EC3N</t>
  </si>
  <si>
    <t>EC3P</t>
  </si>
  <si>
    <t>EC3R</t>
  </si>
  <si>
    <t>EC3U</t>
  </si>
  <si>
    <t>EC3V</t>
  </si>
  <si>
    <t>EC4</t>
  </si>
  <si>
    <t>EC40</t>
  </si>
  <si>
    <t>EC47</t>
  </si>
  <si>
    <t>EC4A</t>
  </si>
  <si>
    <t>EC4B</t>
  </si>
  <si>
    <t>EC4G</t>
  </si>
  <si>
    <t>EC4M</t>
  </si>
  <si>
    <t>EC4N</t>
  </si>
  <si>
    <t>EC4P</t>
  </si>
  <si>
    <t>EC4R</t>
  </si>
  <si>
    <t>EC4V</t>
  </si>
  <si>
    <t>EC4Y</t>
  </si>
  <si>
    <t>EN05</t>
  </si>
  <si>
    <t>EN08</t>
  </si>
  <si>
    <t>EN09</t>
  </si>
  <si>
    <t>EN1</t>
  </si>
  <si>
    <t>EN10</t>
  </si>
  <si>
    <t>EN11</t>
  </si>
  <si>
    <t>EN13</t>
  </si>
  <si>
    <t>EN2</t>
  </si>
  <si>
    <t>EN3</t>
  </si>
  <si>
    <t>EN4</t>
  </si>
  <si>
    <t>EN5</t>
  </si>
  <si>
    <t>EN6</t>
  </si>
  <si>
    <t>EN7</t>
  </si>
  <si>
    <t>EN8</t>
  </si>
  <si>
    <t>EN9</t>
  </si>
  <si>
    <t>FY0</t>
  </si>
  <si>
    <t>FY1</t>
  </si>
  <si>
    <t>FY14</t>
  </si>
  <si>
    <t>FY2</t>
  </si>
  <si>
    <t>FY3</t>
  </si>
  <si>
    <t>FY4</t>
  </si>
  <si>
    <t>FY5</t>
  </si>
  <si>
    <t>FY6</t>
  </si>
  <si>
    <t>FY67</t>
  </si>
  <si>
    <t>FY7</t>
  </si>
  <si>
    <t>FY8</t>
  </si>
  <si>
    <t>FY82</t>
  </si>
  <si>
    <t>GU18</t>
  </si>
  <si>
    <t>GU19</t>
  </si>
  <si>
    <t>GU20</t>
  </si>
  <si>
    <t>GU25</t>
  </si>
  <si>
    <t>HA0</t>
  </si>
  <si>
    <t>HA1</t>
  </si>
  <si>
    <t>HA2</t>
  </si>
  <si>
    <t>HA3</t>
  </si>
  <si>
    <t>HA4</t>
  </si>
  <si>
    <t>HA5</t>
  </si>
  <si>
    <t>HA6</t>
  </si>
  <si>
    <t>HA7</t>
  </si>
  <si>
    <t>HA8</t>
  </si>
  <si>
    <t>HA9</t>
  </si>
  <si>
    <t>HP1</t>
  </si>
  <si>
    <t>HP10</t>
  </si>
  <si>
    <t>HP11</t>
  </si>
  <si>
    <t>HP12</t>
  </si>
  <si>
    <t>HP13</t>
  </si>
  <si>
    <t>HP15</t>
  </si>
  <si>
    <t>HP16</t>
  </si>
  <si>
    <t>HP3</t>
  </si>
  <si>
    <t>HP32</t>
  </si>
  <si>
    <t>HP4</t>
  </si>
  <si>
    <t>HP5</t>
  </si>
  <si>
    <t>HP6</t>
  </si>
  <si>
    <t>HP7</t>
  </si>
  <si>
    <t>HP8</t>
  </si>
  <si>
    <t>HP9</t>
  </si>
  <si>
    <t>HR1</t>
  </si>
  <si>
    <t>HR2</t>
  </si>
  <si>
    <t>HR4</t>
  </si>
  <si>
    <t>HR5</t>
  </si>
  <si>
    <t>HR6</t>
  </si>
  <si>
    <t>HR7</t>
  </si>
  <si>
    <t>HRE</t>
  </si>
  <si>
    <t>IG1</t>
  </si>
  <si>
    <t>IG10</t>
  </si>
  <si>
    <t>IG11</t>
  </si>
  <si>
    <t>IG2</t>
  </si>
  <si>
    <t>IG20</t>
  </si>
  <si>
    <t>IG3</t>
  </si>
  <si>
    <t>IG4</t>
  </si>
  <si>
    <t>IG5</t>
  </si>
  <si>
    <t>IG6</t>
  </si>
  <si>
    <t>IG7</t>
  </si>
  <si>
    <t>IG8</t>
  </si>
  <si>
    <t>IG9</t>
  </si>
  <si>
    <t>IM1</t>
  </si>
  <si>
    <t>IM2</t>
  </si>
  <si>
    <t>IM9</t>
  </si>
  <si>
    <t>IN12</t>
  </si>
  <si>
    <t>IN3</t>
  </si>
  <si>
    <t>IN6</t>
  </si>
  <si>
    <t>IP1</t>
  </si>
  <si>
    <t>IP10</t>
  </si>
  <si>
    <t>IP11</t>
  </si>
  <si>
    <t>IP12</t>
  </si>
  <si>
    <t>IP13</t>
  </si>
  <si>
    <t>IP14</t>
  </si>
  <si>
    <t>IP15</t>
  </si>
  <si>
    <t>IP16</t>
  </si>
  <si>
    <t>IP17</t>
  </si>
  <si>
    <t>IP18</t>
  </si>
  <si>
    <t>IP19</t>
  </si>
  <si>
    <t>IP2</t>
  </si>
  <si>
    <t>IP20</t>
  </si>
  <si>
    <t>IP21</t>
  </si>
  <si>
    <t>IP22</t>
  </si>
  <si>
    <t>IP23</t>
  </si>
  <si>
    <t>IP24</t>
  </si>
  <si>
    <t>IP25</t>
  </si>
  <si>
    <t>IP26</t>
  </si>
  <si>
    <t>IP27</t>
  </si>
  <si>
    <t>IP28</t>
  </si>
  <si>
    <t>IP29</t>
  </si>
  <si>
    <t>IP3</t>
  </si>
  <si>
    <t>IP30</t>
  </si>
  <si>
    <t>IP31</t>
  </si>
  <si>
    <t>IP32</t>
  </si>
  <si>
    <t>IP33</t>
  </si>
  <si>
    <t>IP34</t>
  </si>
  <si>
    <t>IP4</t>
  </si>
  <si>
    <t>IP40</t>
  </si>
  <si>
    <t>IP45</t>
  </si>
  <si>
    <t>IP5</t>
  </si>
  <si>
    <t>IP6</t>
  </si>
  <si>
    <t>IP7</t>
  </si>
  <si>
    <t>IP8</t>
  </si>
  <si>
    <t>IP9</t>
  </si>
  <si>
    <t>KT15</t>
  </si>
  <si>
    <t>KT16</t>
  </si>
  <si>
    <t>L1</t>
  </si>
  <si>
    <t>L10</t>
  </si>
  <si>
    <t>L11</t>
  </si>
  <si>
    <t>L12</t>
  </si>
  <si>
    <t>L13</t>
  </si>
  <si>
    <t>L14</t>
  </si>
  <si>
    <t>L15</t>
  </si>
  <si>
    <t>L16</t>
  </si>
  <si>
    <t>L17</t>
  </si>
  <si>
    <t>L18</t>
  </si>
  <si>
    <t>L19</t>
  </si>
  <si>
    <t>L2</t>
  </si>
  <si>
    <t>L20</t>
  </si>
  <si>
    <t>L21</t>
  </si>
  <si>
    <t>L22</t>
  </si>
  <si>
    <t>L229</t>
  </si>
  <si>
    <t>L23</t>
  </si>
  <si>
    <t>L24</t>
  </si>
  <si>
    <t>L25</t>
  </si>
  <si>
    <t>L26</t>
  </si>
  <si>
    <t>L27</t>
  </si>
  <si>
    <t>L28</t>
  </si>
  <si>
    <t>L29</t>
  </si>
  <si>
    <t>L3</t>
  </si>
  <si>
    <t>L30</t>
  </si>
  <si>
    <t>L31</t>
  </si>
  <si>
    <t>L32</t>
  </si>
  <si>
    <t>L33</t>
  </si>
  <si>
    <t>L34</t>
  </si>
  <si>
    <t>L35</t>
  </si>
  <si>
    <t>L36</t>
  </si>
  <si>
    <t>L37</t>
  </si>
  <si>
    <t>L38</t>
  </si>
  <si>
    <t>L39</t>
  </si>
  <si>
    <t>L4</t>
  </si>
  <si>
    <t>L40</t>
  </si>
  <si>
    <t>L41</t>
  </si>
  <si>
    <t>L42</t>
  </si>
  <si>
    <t>L43</t>
  </si>
  <si>
    <t>L44</t>
  </si>
  <si>
    <t>L45</t>
  </si>
  <si>
    <t>L46</t>
  </si>
  <si>
    <t>L47</t>
  </si>
  <si>
    <t>L48</t>
  </si>
  <si>
    <t>L49</t>
  </si>
  <si>
    <t>L5</t>
  </si>
  <si>
    <t>L55</t>
  </si>
  <si>
    <t>L58</t>
  </si>
  <si>
    <t>L6</t>
  </si>
  <si>
    <t>L60</t>
  </si>
  <si>
    <t>L61</t>
  </si>
  <si>
    <t>L62</t>
  </si>
  <si>
    <t>L63</t>
  </si>
  <si>
    <t>L64</t>
  </si>
  <si>
    <t>L65</t>
  </si>
  <si>
    <t>L66</t>
  </si>
  <si>
    <t>L67</t>
  </si>
  <si>
    <t>L68</t>
  </si>
  <si>
    <t>L69</t>
  </si>
  <si>
    <t>L7</t>
  </si>
  <si>
    <t>L70</t>
  </si>
  <si>
    <t>L72</t>
  </si>
  <si>
    <t>L74</t>
  </si>
  <si>
    <t>L75</t>
  </si>
  <si>
    <t>L8</t>
  </si>
  <si>
    <t>L9</t>
  </si>
  <si>
    <t>LA1</t>
  </si>
  <si>
    <t>LA10</t>
  </si>
  <si>
    <t>LA11</t>
  </si>
  <si>
    <t>LA12</t>
  </si>
  <si>
    <t>LA13</t>
  </si>
  <si>
    <t>LA14</t>
  </si>
  <si>
    <t>LA15</t>
  </si>
  <si>
    <t>LA16</t>
  </si>
  <si>
    <t>LA17</t>
  </si>
  <si>
    <t>LA18</t>
  </si>
  <si>
    <t>LA19</t>
  </si>
  <si>
    <t>LA20</t>
  </si>
  <si>
    <t>LA21</t>
  </si>
  <si>
    <t>LA22</t>
  </si>
  <si>
    <t>LA23</t>
  </si>
  <si>
    <t>LA28</t>
  </si>
  <si>
    <t>LA3</t>
  </si>
  <si>
    <t>LA31</t>
  </si>
  <si>
    <t>LA33</t>
  </si>
  <si>
    <t>LA4</t>
  </si>
  <si>
    <t>LA5</t>
  </si>
  <si>
    <t>LA6</t>
  </si>
  <si>
    <t>LA64</t>
  </si>
  <si>
    <t>LA65</t>
  </si>
  <si>
    <t>LA7</t>
  </si>
  <si>
    <t>LA8</t>
  </si>
  <si>
    <t>LA9</t>
  </si>
  <si>
    <t>LA99</t>
  </si>
  <si>
    <t>LE1</t>
  </si>
  <si>
    <t>LE10</t>
  </si>
  <si>
    <t>LE11</t>
  </si>
  <si>
    <t>LE12</t>
  </si>
  <si>
    <t>LE13</t>
  </si>
  <si>
    <t>LE14</t>
  </si>
  <si>
    <t>LE15</t>
  </si>
  <si>
    <t>LE16</t>
  </si>
  <si>
    <t>LE17</t>
  </si>
  <si>
    <t>LE18</t>
  </si>
  <si>
    <t>LE19</t>
  </si>
  <si>
    <t>LE2</t>
  </si>
  <si>
    <t>LE29</t>
  </si>
  <si>
    <t>LE3</t>
  </si>
  <si>
    <t>LE31</t>
  </si>
  <si>
    <t>LE35</t>
  </si>
  <si>
    <t>LE37</t>
  </si>
  <si>
    <t>LE39</t>
  </si>
  <si>
    <t>LE4</t>
  </si>
  <si>
    <t>LE45</t>
  </si>
  <si>
    <t>LE5</t>
  </si>
  <si>
    <t>LE53</t>
  </si>
  <si>
    <t>LE6</t>
  </si>
  <si>
    <t>LE65</t>
  </si>
  <si>
    <t>LE67</t>
  </si>
  <si>
    <t>LE7</t>
  </si>
  <si>
    <t>LE8</t>
  </si>
  <si>
    <t>LE9</t>
  </si>
  <si>
    <t>LF37</t>
  </si>
  <si>
    <t>LG14</t>
  </si>
  <si>
    <t>LG15</t>
  </si>
  <si>
    <t>LG6</t>
  </si>
  <si>
    <t>LI5</t>
  </si>
  <si>
    <t>LN1</t>
  </si>
  <si>
    <t>LN10</t>
  </si>
  <si>
    <t>LN11</t>
  </si>
  <si>
    <t>LN12</t>
  </si>
  <si>
    <t>LN13</t>
  </si>
  <si>
    <t>LN15</t>
  </si>
  <si>
    <t>LN2</t>
  </si>
  <si>
    <t>LN20</t>
  </si>
  <si>
    <t>LN3</t>
  </si>
  <si>
    <t>LN34</t>
  </si>
  <si>
    <t>LN4</t>
  </si>
  <si>
    <t>LN5</t>
  </si>
  <si>
    <t>LN6</t>
  </si>
  <si>
    <t>LN7</t>
  </si>
  <si>
    <t>LN8</t>
  </si>
  <si>
    <t>LN9</t>
  </si>
  <si>
    <t>LP32</t>
  </si>
  <si>
    <t>LQ1</t>
  </si>
  <si>
    <t>LR6</t>
  </si>
  <si>
    <t>LT4</t>
  </si>
  <si>
    <t>LU0</t>
  </si>
  <si>
    <t>LU1</t>
  </si>
  <si>
    <t>LU2</t>
  </si>
  <si>
    <t>LU3</t>
  </si>
  <si>
    <t>LU4</t>
  </si>
  <si>
    <t>LU5</t>
  </si>
  <si>
    <t>LU6</t>
  </si>
  <si>
    <t>LV35</t>
  </si>
  <si>
    <t>LW6</t>
  </si>
  <si>
    <t>LX65</t>
  </si>
  <si>
    <t>M1</t>
  </si>
  <si>
    <t>M10</t>
  </si>
  <si>
    <t>M11</t>
  </si>
  <si>
    <t>M12</t>
  </si>
  <si>
    <t>M13</t>
  </si>
  <si>
    <t>M14</t>
  </si>
  <si>
    <t>M15</t>
  </si>
  <si>
    <t>M16</t>
  </si>
  <si>
    <t>M17</t>
  </si>
  <si>
    <t>M18</t>
  </si>
  <si>
    <t>M19</t>
  </si>
  <si>
    <t>M2</t>
  </si>
  <si>
    <t>M20</t>
  </si>
  <si>
    <t>M21</t>
  </si>
  <si>
    <t>M22</t>
  </si>
  <si>
    <t>M23</t>
  </si>
  <si>
    <t>M24</t>
  </si>
  <si>
    <t>M25</t>
  </si>
  <si>
    <t>M26</t>
  </si>
  <si>
    <t>M27</t>
  </si>
  <si>
    <t>M28</t>
  </si>
  <si>
    <t>M29</t>
  </si>
  <si>
    <t>M3</t>
  </si>
  <si>
    <t>M30</t>
  </si>
  <si>
    <t>M31</t>
  </si>
  <si>
    <t>M32</t>
  </si>
  <si>
    <t>M33</t>
  </si>
  <si>
    <t>M34</t>
  </si>
  <si>
    <t>M35</t>
  </si>
  <si>
    <t>M38</t>
  </si>
  <si>
    <t>M4</t>
  </si>
  <si>
    <t>M40</t>
  </si>
  <si>
    <t>M41</t>
  </si>
  <si>
    <t>M43</t>
  </si>
  <si>
    <t>M44</t>
  </si>
  <si>
    <t>M45</t>
  </si>
  <si>
    <t>M46</t>
  </si>
  <si>
    <t>M48</t>
  </si>
  <si>
    <t>M5</t>
  </si>
  <si>
    <t>M50</t>
  </si>
  <si>
    <t>M51</t>
  </si>
  <si>
    <t>M6</t>
  </si>
  <si>
    <t>M60</t>
  </si>
  <si>
    <t>M7</t>
  </si>
  <si>
    <t>M8</t>
  </si>
  <si>
    <t>M9</t>
  </si>
  <si>
    <t>M90</t>
  </si>
  <si>
    <t>MA1</t>
  </si>
  <si>
    <t>MA3</t>
  </si>
  <si>
    <t>MK40</t>
  </si>
  <si>
    <t>MK41</t>
  </si>
  <si>
    <t>MK42</t>
  </si>
  <si>
    <t>MK43</t>
  </si>
  <si>
    <t>MK44</t>
  </si>
  <si>
    <t>MK45</t>
  </si>
  <si>
    <t>MK46</t>
  </si>
  <si>
    <t>MN14</t>
  </si>
  <si>
    <t>MN44</t>
  </si>
  <si>
    <t>MO1</t>
  </si>
  <si>
    <t>MO9</t>
  </si>
  <si>
    <t>MP2</t>
  </si>
  <si>
    <t>MP21</t>
  </si>
  <si>
    <t>MP7</t>
  </si>
  <si>
    <t>MR10</t>
  </si>
  <si>
    <t>MR31</t>
  </si>
  <si>
    <t>MR8</t>
  </si>
  <si>
    <t>MR90</t>
  </si>
  <si>
    <t>MW17</t>
  </si>
  <si>
    <t>MX1</t>
  </si>
  <si>
    <t>N1</t>
  </si>
  <si>
    <t>N10</t>
  </si>
  <si>
    <t>N11</t>
  </si>
  <si>
    <t>N12</t>
  </si>
  <si>
    <t>N13</t>
  </si>
  <si>
    <t>N14</t>
  </si>
  <si>
    <t>N15</t>
  </si>
  <si>
    <t>N16</t>
  </si>
  <si>
    <t>N17</t>
  </si>
  <si>
    <t>N18</t>
  </si>
  <si>
    <t>N19</t>
  </si>
  <si>
    <t>N1C</t>
  </si>
  <si>
    <t>N2</t>
  </si>
  <si>
    <t>N20</t>
  </si>
  <si>
    <t>N21</t>
  </si>
  <si>
    <t>N22</t>
  </si>
  <si>
    <t>N23</t>
  </si>
  <si>
    <t>N25</t>
  </si>
  <si>
    <t>N26</t>
  </si>
  <si>
    <t>N27</t>
  </si>
  <si>
    <t>N28</t>
  </si>
  <si>
    <t>N3</t>
  </si>
  <si>
    <t>N4</t>
  </si>
  <si>
    <t>N46</t>
  </si>
  <si>
    <t>N5</t>
  </si>
  <si>
    <t>N6</t>
  </si>
  <si>
    <t>N65</t>
  </si>
  <si>
    <t>N66</t>
  </si>
  <si>
    <t>N67</t>
  </si>
  <si>
    <t>N69</t>
  </si>
  <si>
    <t>N7</t>
  </si>
  <si>
    <t>N70</t>
  </si>
  <si>
    <t>N9</t>
  </si>
  <si>
    <t>N91</t>
  </si>
  <si>
    <t>NG1</t>
  </si>
  <si>
    <t>NG10</t>
  </si>
  <si>
    <t>NG11</t>
  </si>
  <si>
    <t>NG12</t>
  </si>
  <si>
    <t>NG13</t>
  </si>
  <si>
    <t>NG14</t>
  </si>
  <si>
    <t>NG15</t>
  </si>
  <si>
    <t>NG16</t>
  </si>
  <si>
    <t>NG17</t>
  </si>
  <si>
    <t>NG18</t>
  </si>
  <si>
    <t>NG19</t>
  </si>
  <si>
    <t>NG2</t>
  </si>
  <si>
    <t>NG20</t>
  </si>
  <si>
    <t>NG21</t>
  </si>
  <si>
    <t>NG22</t>
  </si>
  <si>
    <t>NG23</t>
  </si>
  <si>
    <t>NG24</t>
  </si>
  <si>
    <t>NG25</t>
  </si>
  <si>
    <t>NG28</t>
  </si>
  <si>
    <t>NG3</t>
  </si>
  <si>
    <t>NG31</t>
  </si>
  <si>
    <t>NG32</t>
  </si>
  <si>
    <t>NG33</t>
  </si>
  <si>
    <t>NG34</t>
  </si>
  <si>
    <t>NG4</t>
  </si>
  <si>
    <t>NG5</t>
  </si>
  <si>
    <t>NG51</t>
  </si>
  <si>
    <t>NG52</t>
  </si>
  <si>
    <t>NG6</t>
  </si>
  <si>
    <t>NG7</t>
  </si>
  <si>
    <t>NG8</t>
  </si>
  <si>
    <t>NG80</t>
  </si>
  <si>
    <t>NG9</t>
  </si>
  <si>
    <t>NN1</t>
  </si>
  <si>
    <t>NN10</t>
  </si>
  <si>
    <t>NN12</t>
  </si>
  <si>
    <t>NN14</t>
  </si>
  <si>
    <t>NN15</t>
  </si>
  <si>
    <t>NN16</t>
  </si>
  <si>
    <t>NN17</t>
  </si>
  <si>
    <t>NN18</t>
  </si>
  <si>
    <t>NN2</t>
  </si>
  <si>
    <t>NN26</t>
  </si>
  <si>
    <t>NN29</t>
  </si>
  <si>
    <t>NN3</t>
  </si>
  <si>
    <t>NN31</t>
  </si>
  <si>
    <t>NN4</t>
  </si>
  <si>
    <t>NN5</t>
  </si>
  <si>
    <t>NN6</t>
  </si>
  <si>
    <t>NN7</t>
  </si>
  <si>
    <t>NN8</t>
  </si>
  <si>
    <t>NN9</t>
  </si>
  <si>
    <t>NN99</t>
  </si>
  <si>
    <t>NR1</t>
  </si>
  <si>
    <t>NR10</t>
  </si>
  <si>
    <t>NR11</t>
  </si>
  <si>
    <t>NR12</t>
  </si>
  <si>
    <t>NR13</t>
  </si>
  <si>
    <t>NR14</t>
  </si>
  <si>
    <t>NR15</t>
  </si>
  <si>
    <t>NR16</t>
  </si>
  <si>
    <t>NR17</t>
  </si>
  <si>
    <t>NR18</t>
  </si>
  <si>
    <t>NR19</t>
  </si>
  <si>
    <t>NR2</t>
  </si>
  <si>
    <t>NR20</t>
  </si>
  <si>
    <t>NR21</t>
  </si>
  <si>
    <t>NR22</t>
  </si>
  <si>
    <t>NR23</t>
  </si>
  <si>
    <t>NR24</t>
  </si>
  <si>
    <t>NR25</t>
  </si>
  <si>
    <t>NR26</t>
  </si>
  <si>
    <t>NR27</t>
  </si>
  <si>
    <t>NR28</t>
  </si>
  <si>
    <t>NR29</t>
  </si>
  <si>
    <t>NR3</t>
  </si>
  <si>
    <t>NR30</t>
  </si>
  <si>
    <t>NR31</t>
  </si>
  <si>
    <t>NR32</t>
  </si>
  <si>
    <t>NR33</t>
  </si>
  <si>
    <t>NR34</t>
  </si>
  <si>
    <t>NR35</t>
  </si>
  <si>
    <t>NR4</t>
  </si>
  <si>
    <t>NR5</t>
  </si>
  <si>
    <t>NR6</t>
  </si>
  <si>
    <t>NR7</t>
  </si>
  <si>
    <t>NR8</t>
  </si>
  <si>
    <t>NR9</t>
  </si>
  <si>
    <t>NW0</t>
  </si>
  <si>
    <t>NW10</t>
  </si>
  <si>
    <t>NW11</t>
  </si>
  <si>
    <t>NW15</t>
  </si>
  <si>
    <t>NW16</t>
  </si>
  <si>
    <t>NW22</t>
  </si>
  <si>
    <t>NW3</t>
  </si>
  <si>
    <t>NW4</t>
  </si>
  <si>
    <t>NW5</t>
  </si>
  <si>
    <t>NW6</t>
  </si>
  <si>
    <t>NW7</t>
  </si>
  <si>
    <t>NW8</t>
  </si>
  <si>
    <t>NW9</t>
  </si>
  <si>
    <t>OL0</t>
  </si>
  <si>
    <t>OL1</t>
  </si>
  <si>
    <t>OL10</t>
  </si>
  <si>
    <t>OL11</t>
  </si>
  <si>
    <t>OL12</t>
  </si>
  <si>
    <t>OL13</t>
  </si>
  <si>
    <t>OL15</t>
  </si>
  <si>
    <t>OL16</t>
  </si>
  <si>
    <t>OL18</t>
  </si>
  <si>
    <t>OL2</t>
  </si>
  <si>
    <t>OL3</t>
  </si>
  <si>
    <t>OL4</t>
  </si>
  <si>
    <t>OL5</t>
  </si>
  <si>
    <t>OL6</t>
  </si>
  <si>
    <t>OL7</t>
  </si>
  <si>
    <t>OL8</t>
  </si>
  <si>
    <t>OLD</t>
  </si>
  <si>
    <t>PE1</t>
  </si>
  <si>
    <t>PE10</t>
  </si>
  <si>
    <t>PE11</t>
  </si>
  <si>
    <t>PE12</t>
  </si>
  <si>
    <t>PE13</t>
  </si>
  <si>
    <t>PE14</t>
  </si>
  <si>
    <t>PE15</t>
  </si>
  <si>
    <t>PE16</t>
  </si>
  <si>
    <t>PE17</t>
  </si>
  <si>
    <t>PE18</t>
  </si>
  <si>
    <t>PE19</t>
  </si>
  <si>
    <t>PE2</t>
  </si>
  <si>
    <t>PE20</t>
  </si>
  <si>
    <t>PE21</t>
  </si>
  <si>
    <t>PE22</t>
  </si>
  <si>
    <t>PE23</t>
  </si>
  <si>
    <t>PE24</t>
  </si>
  <si>
    <t>PE25</t>
  </si>
  <si>
    <t>PE26</t>
  </si>
  <si>
    <t>PE27</t>
  </si>
  <si>
    <t>PE28</t>
  </si>
  <si>
    <t>PE29</t>
  </si>
  <si>
    <t>PE3</t>
  </si>
  <si>
    <t>PE30</t>
  </si>
  <si>
    <t>PE31</t>
  </si>
  <si>
    <t>PE32</t>
  </si>
  <si>
    <t>PE33</t>
  </si>
  <si>
    <t>PE34</t>
  </si>
  <si>
    <t>PE36</t>
  </si>
  <si>
    <t>PE37</t>
  </si>
  <si>
    <t>PE38</t>
  </si>
  <si>
    <t>PE4</t>
  </si>
  <si>
    <t>PE5</t>
  </si>
  <si>
    <t>PE6</t>
  </si>
  <si>
    <t>PE7</t>
  </si>
  <si>
    <t>PE8</t>
  </si>
  <si>
    <t>PE9</t>
  </si>
  <si>
    <t>PE93</t>
  </si>
  <si>
    <t>PR1</t>
  </si>
  <si>
    <t>PR12</t>
  </si>
  <si>
    <t>PR13</t>
  </si>
  <si>
    <t>PR14</t>
  </si>
  <si>
    <t>PR2</t>
  </si>
  <si>
    <t>PR25</t>
  </si>
  <si>
    <t>PR26</t>
  </si>
  <si>
    <t>PR27</t>
  </si>
  <si>
    <t>PR3</t>
  </si>
  <si>
    <t>PR36</t>
  </si>
  <si>
    <t>PR4</t>
  </si>
  <si>
    <t>PR5</t>
  </si>
  <si>
    <t>PR6</t>
  </si>
  <si>
    <t>PR7</t>
  </si>
  <si>
    <t>PR8</t>
  </si>
  <si>
    <t>PR9</t>
  </si>
  <si>
    <t>RG12</t>
  </si>
  <si>
    <t>RM0</t>
  </si>
  <si>
    <t>RM1</t>
  </si>
  <si>
    <t>RM10</t>
  </si>
  <si>
    <t>RM11</t>
  </si>
  <si>
    <t>RM12</t>
  </si>
  <si>
    <t>RM13</t>
  </si>
  <si>
    <t>RM14</t>
  </si>
  <si>
    <t>RM15</t>
  </si>
  <si>
    <t>RM16</t>
  </si>
  <si>
    <t>RM17</t>
  </si>
  <si>
    <t>RM18</t>
  </si>
  <si>
    <t>RM19</t>
  </si>
  <si>
    <t>RM2</t>
  </si>
  <si>
    <t>RM20</t>
  </si>
  <si>
    <t>RM23</t>
  </si>
  <si>
    <t>RM26</t>
  </si>
  <si>
    <t>RM3</t>
  </si>
  <si>
    <t>RM30</t>
  </si>
  <si>
    <t>RM4</t>
  </si>
  <si>
    <t>RM5</t>
  </si>
  <si>
    <t>RM6</t>
  </si>
  <si>
    <t>RM65</t>
  </si>
  <si>
    <t>RM7</t>
  </si>
  <si>
    <t>RM8</t>
  </si>
  <si>
    <t>RM9</t>
  </si>
  <si>
    <t>S1</t>
  </si>
  <si>
    <t>S10</t>
  </si>
  <si>
    <t>S11</t>
  </si>
  <si>
    <t>S12</t>
  </si>
  <si>
    <t>S13</t>
  </si>
  <si>
    <t>S14</t>
  </si>
  <si>
    <t>S15</t>
  </si>
  <si>
    <t>S17</t>
  </si>
  <si>
    <t>S18</t>
  </si>
  <si>
    <t>S19</t>
  </si>
  <si>
    <t>S2</t>
  </si>
  <si>
    <t>S20</t>
  </si>
  <si>
    <t>S21</t>
  </si>
  <si>
    <t>S22</t>
  </si>
  <si>
    <t>S23</t>
  </si>
  <si>
    <t>S24</t>
  </si>
  <si>
    <t>S25</t>
  </si>
  <si>
    <t>S26</t>
  </si>
  <si>
    <t>S27</t>
  </si>
  <si>
    <t>S28</t>
  </si>
  <si>
    <t>S29</t>
  </si>
  <si>
    <t>S3</t>
  </si>
  <si>
    <t>S30</t>
  </si>
  <si>
    <t>S31</t>
  </si>
  <si>
    <t>S32</t>
  </si>
  <si>
    <t>S33</t>
  </si>
  <si>
    <t>S34</t>
  </si>
  <si>
    <t>S35</t>
  </si>
  <si>
    <t>S4</t>
  </si>
  <si>
    <t>S40</t>
  </si>
  <si>
    <t>S41</t>
  </si>
  <si>
    <t>S42</t>
  </si>
  <si>
    <t>S43</t>
  </si>
  <si>
    <t>S44</t>
  </si>
  <si>
    <t>S45</t>
  </si>
  <si>
    <t>S48</t>
  </si>
  <si>
    <t>S49</t>
  </si>
  <si>
    <t>S5</t>
  </si>
  <si>
    <t>S50</t>
  </si>
  <si>
    <t>S52</t>
  </si>
  <si>
    <t>S55</t>
  </si>
  <si>
    <t>S6</t>
  </si>
  <si>
    <t>S60</t>
  </si>
  <si>
    <t>S61</t>
  </si>
  <si>
    <t>S62</t>
  </si>
  <si>
    <t>S63</t>
  </si>
  <si>
    <t>S64</t>
  </si>
  <si>
    <t>S65</t>
  </si>
  <si>
    <t>S66</t>
  </si>
  <si>
    <t>S7</t>
  </si>
  <si>
    <t>S70</t>
  </si>
  <si>
    <t>S73</t>
  </si>
  <si>
    <t>S74</t>
  </si>
  <si>
    <t>S740</t>
  </si>
  <si>
    <t>S76</t>
  </si>
  <si>
    <t>S8</t>
  </si>
  <si>
    <t>S80</t>
  </si>
  <si>
    <t>S81</t>
  </si>
  <si>
    <t>S86</t>
  </si>
  <si>
    <t>S9</t>
  </si>
  <si>
    <t>S97</t>
  </si>
  <si>
    <t>SG1</t>
  </si>
  <si>
    <t>SG10</t>
  </si>
  <si>
    <t>SG11</t>
  </si>
  <si>
    <t>SG12</t>
  </si>
  <si>
    <t>SG13</t>
  </si>
  <si>
    <t>SG14</t>
  </si>
  <si>
    <t>SG15</t>
  </si>
  <si>
    <t>SG16</t>
  </si>
  <si>
    <t>SG17</t>
  </si>
  <si>
    <t>SG18</t>
  </si>
  <si>
    <t>SG19</t>
  </si>
  <si>
    <t>SG2</t>
  </si>
  <si>
    <t>SG3</t>
  </si>
  <si>
    <t>SG31</t>
  </si>
  <si>
    <t>SG4</t>
  </si>
  <si>
    <t>SG5</t>
  </si>
  <si>
    <t>SG6</t>
  </si>
  <si>
    <t>SG7</t>
  </si>
  <si>
    <t>SG8</t>
  </si>
  <si>
    <t>SG9</t>
  </si>
  <si>
    <t>SK1</t>
  </si>
  <si>
    <t>SK10</t>
  </si>
  <si>
    <t>SK11</t>
  </si>
  <si>
    <t>SK12</t>
  </si>
  <si>
    <t>SK13</t>
  </si>
  <si>
    <t>SK14</t>
  </si>
  <si>
    <t>SK15</t>
  </si>
  <si>
    <t>SK16</t>
  </si>
  <si>
    <t>SK17</t>
  </si>
  <si>
    <t>SK18</t>
  </si>
  <si>
    <t>SK19</t>
  </si>
  <si>
    <t>SK2</t>
  </si>
  <si>
    <t>SK22</t>
  </si>
  <si>
    <t>SK23</t>
  </si>
  <si>
    <t>SK3</t>
  </si>
  <si>
    <t>SK4</t>
  </si>
  <si>
    <t>SK5</t>
  </si>
  <si>
    <t>SK6</t>
  </si>
  <si>
    <t>SK7</t>
  </si>
  <si>
    <t>SK8</t>
  </si>
  <si>
    <t>SK9</t>
  </si>
  <si>
    <t>SKI</t>
  </si>
  <si>
    <t>SL0</t>
  </si>
  <si>
    <t>SL1</t>
  </si>
  <si>
    <t>SL10</t>
  </si>
  <si>
    <t>SL11</t>
  </si>
  <si>
    <t>SL12</t>
  </si>
  <si>
    <t>SL19</t>
  </si>
  <si>
    <t>SL2</t>
  </si>
  <si>
    <t>SL21</t>
  </si>
  <si>
    <t>SL3</t>
  </si>
  <si>
    <t>SL4</t>
  </si>
  <si>
    <t>SL41</t>
  </si>
  <si>
    <t>SL43</t>
  </si>
  <si>
    <t>SL5</t>
  </si>
  <si>
    <t>SL6</t>
  </si>
  <si>
    <t>SL7</t>
  </si>
  <si>
    <t>SL8</t>
  </si>
  <si>
    <t>SL9</t>
  </si>
  <si>
    <t>SLS</t>
  </si>
  <si>
    <t>SLZ</t>
  </si>
  <si>
    <t>SS0</t>
  </si>
  <si>
    <t>SS1</t>
  </si>
  <si>
    <t>SS11</t>
  </si>
  <si>
    <t>SS12</t>
  </si>
  <si>
    <t>SS13</t>
  </si>
  <si>
    <t>SS14</t>
  </si>
  <si>
    <t>SS15</t>
  </si>
  <si>
    <t>SS16</t>
  </si>
  <si>
    <t>SS17</t>
  </si>
  <si>
    <t>SS2</t>
  </si>
  <si>
    <t>SS3</t>
  </si>
  <si>
    <t>SS30</t>
  </si>
  <si>
    <t>SS4</t>
  </si>
  <si>
    <t>SS5</t>
  </si>
  <si>
    <t>SS50</t>
  </si>
  <si>
    <t>SS6</t>
  </si>
  <si>
    <t>SS62</t>
  </si>
  <si>
    <t>SS7</t>
  </si>
  <si>
    <t>SS8</t>
  </si>
  <si>
    <t>SS9</t>
  </si>
  <si>
    <t>SS99</t>
  </si>
  <si>
    <t>ST1</t>
  </si>
  <si>
    <t>ST10</t>
  </si>
  <si>
    <t>ST11</t>
  </si>
  <si>
    <t>ST12</t>
  </si>
  <si>
    <t>ST13</t>
  </si>
  <si>
    <t>ST14</t>
  </si>
  <si>
    <t>ST15</t>
  </si>
  <si>
    <t>ST16</t>
  </si>
  <si>
    <t>ST17</t>
  </si>
  <si>
    <t>ST18</t>
  </si>
  <si>
    <t>ST19</t>
  </si>
  <si>
    <t>ST2</t>
  </si>
  <si>
    <t>ST20</t>
  </si>
  <si>
    <t>ST21</t>
  </si>
  <si>
    <t>ST24</t>
  </si>
  <si>
    <t>ST3</t>
  </si>
  <si>
    <t>ST4</t>
  </si>
  <si>
    <t>ST5</t>
  </si>
  <si>
    <t>ST6</t>
  </si>
  <si>
    <t>ST61</t>
  </si>
  <si>
    <t>ST7</t>
  </si>
  <si>
    <t>ST8</t>
  </si>
  <si>
    <t>ST9</t>
  </si>
  <si>
    <t>SW10</t>
  </si>
  <si>
    <t>SW14</t>
  </si>
  <si>
    <t>SW1A</t>
  </si>
  <si>
    <t>SW1E</t>
  </si>
  <si>
    <t>SW1H</t>
  </si>
  <si>
    <t>SW1V</t>
  </si>
  <si>
    <t>SW1W</t>
  </si>
  <si>
    <t>SW1X</t>
  </si>
  <si>
    <t>SW1Y</t>
  </si>
  <si>
    <t>SW5</t>
  </si>
  <si>
    <t>SW6</t>
  </si>
  <si>
    <t>SW7</t>
  </si>
  <si>
    <t>SY1</t>
  </si>
  <si>
    <t>SY2</t>
  </si>
  <si>
    <t>SY3</t>
  </si>
  <si>
    <t>SY5</t>
  </si>
  <si>
    <t>SY6</t>
  </si>
  <si>
    <t>SY7</t>
  </si>
  <si>
    <t>SY8</t>
  </si>
  <si>
    <t>SY9</t>
  </si>
  <si>
    <t>TF1</t>
  </si>
  <si>
    <t>TF10</t>
  </si>
  <si>
    <t>TF11</t>
  </si>
  <si>
    <t>TF12</t>
  </si>
  <si>
    <t>TF13</t>
  </si>
  <si>
    <t>TF2</t>
  </si>
  <si>
    <t>TF24</t>
  </si>
  <si>
    <t>TF3</t>
  </si>
  <si>
    <t>TF31</t>
  </si>
  <si>
    <t>TF33</t>
  </si>
  <si>
    <t>TF39</t>
  </si>
  <si>
    <t>TF4</t>
  </si>
  <si>
    <t>TF5</t>
  </si>
  <si>
    <t>TF6</t>
  </si>
  <si>
    <t>TF7</t>
  </si>
  <si>
    <t>TF8</t>
  </si>
  <si>
    <t>TF9</t>
  </si>
  <si>
    <t>TW0</t>
  </si>
  <si>
    <t>TW10</t>
  </si>
  <si>
    <t>TW14</t>
  </si>
  <si>
    <t>TW15</t>
  </si>
  <si>
    <t>TW16</t>
  </si>
  <si>
    <t>TW18</t>
  </si>
  <si>
    <t>TW19</t>
  </si>
  <si>
    <t>TW20</t>
  </si>
  <si>
    <t>TW3</t>
  </si>
  <si>
    <t>TW31</t>
  </si>
  <si>
    <t>TW38</t>
  </si>
  <si>
    <t>TW4</t>
  </si>
  <si>
    <t>TW5</t>
  </si>
  <si>
    <t>TW6</t>
  </si>
  <si>
    <t>TW69</t>
  </si>
  <si>
    <t>TW7</t>
  </si>
  <si>
    <t>TW8</t>
  </si>
  <si>
    <t>TW9</t>
  </si>
  <si>
    <t>UB1</t>
  </si>
  <si>
    <t>UB10</t>
  </si>
  <si>
    <t>UB11</t>
  </si>
  <si>
    <t>UB13</t>
  </si>
  <si>
    <t>UB2</t>
  </si>
  <si>
    <t>UB3</t>
  </si>
  <si>
    <t>UB4</t>
  </si>
  <si>
    <t>UB5</t>
  </si>
  <si>
    <t>UB6</t>
  </si>
  <si>
    <t>UB7</t>
  </si>
  <si>
    <t>UB8</t>
  </si>
  <si>
    <t>UB9</t>
  </si>
  <si>
    <t>UBD</t>
  </si>
  <si>
    <t>UN7</t>
  </si>
  <si>
    <t>W1</t>
  </si>
  <si>
    <t>W10</t>
  </si>
  <si>
    <t>W11</t>
  </si>
  <si>
    <t>W12</t>
  </si>
  <si>
    <t>W13</t>
  </si>
  <si>
    <t>W14</t>
  </si>
  <si>
    <t>W15</t>
  </si>
  <si>
    <t>W16</t>
  </si>
  <si>
    <t>W17</t>
  </si>
  <si>
    <t>W18</t>
  </si>
  <si>
    <t>W1A</t>
  </si>
  <si>
    <t>W1B</t>
  </si>
  <si>
    <t>W1C</t>
  </si>
  <si>
    <t>W1D</t>
  </si>
  <si>
    <t>W1F</t>
  </si>
  <si>
    <t>W1G</t>
  </si>
  <si>
    <t>W1J</t>
  </si>
  <si>
    <t>W1K</t>
  </si>
  <si>
    <t>W1M</t>
  </si>
  <si>
    <t>W1N</t>
  </si>
  <si>
    <t>W1P</t>
  </si>
  <si>
    <t>W1Q</t>
  </si>
  <si>
    <t>W1R</t>
  </si>
  <si>
    <t>W1S</t>
  </si>
  <si>
    <t>W1S2</t>
  </si>
  <si>
    <t>W1T</t>
  </si>
  <si>
    <t>W1U</t>
  </si>
  <si>
    <t>W1V</t>
  </si>
  <si>
    <t>W1W</t>
  </si>
  <si>
    <t>W1X</t>
  </si>
  <si>
    <t>W1Y</t>
  </si>
  <si>
    <t>W2</t>
  </si>
  <si>
    <t>W21</t>
  </si>
  <si>
    <t>W25</t>
  </si>
  <si>
    <t>W2H</t>
  </si>
  <si>
    <t>W3</t>
  </si>
  <si>
    <t>W4</t>
  </si>
  <si>
    <t>W42</t>
  </si>
  <si>
    <t>W5</t>
  </si>
  <si>
    <t>W53</t>
  </si>
  <si>
    <t>W58</t>
  </si>
  <si>
    <t>W6</t>
  </si>
  <si>
    <t>W69</t>
  </si>
  <si>
    <t>W7</t>
  </si>
  <si>
    <t>W74</t>
  </si>
  <si>
    <t>W78</t>
  </si>
  <si>
    <t>W8</t>
  </si>
  <si>
    <t>W87</t>
  </si>
  <si>
    <t>W9</t>
  </si>
  <si>
    <t>WA10</t>
  </si>
  <si>
    <t>WA11</t>
  </si>
  <si>
    <t>WA12</t>
  </si>
  <si>
    <t>WA13</t>
  </si>
  <si>
    <t>WA14</t>
  </si>
  <si>
    <t>WA15</t>
  </si>
  <si>
    <t>WA16</t>
  </si>
  <si>
    <t>WA17</t>
  </si>
  <si>
    <t>WA18</t>
  </si>
  <si>
    <t>WA19</t>
  </si>
  <si>
    <t>WA3</t>
  </si>
  <si>
    <t>WA30</t>
  </si>
  <si>
    <t>WA4</t>
  </si>
  <si>
    <t>WA41</t>
  </si>
  <si>
    <t>WA5</t>
  </si>
  <si>
    <t>WA55</t>
  </si>
  <si>
    <t>WA6</t>
  </si>
  <si>
    <t>WA7</t>
  </si>
  <si>
    <t>WA8</t>
  </si>
  <si>
    <t>WA9</t>
  </si>
  <si>
    <t>WAZ</t>
  </si>
  <si>
    <t>WC01</t>
  </si>
  <si>
    <t>WC1</t>
  </si>
  <si>
    <t>WC13</t>
  </si>
  <si>
    <t>WC14</t>
  </si>
  <si>
    <t>WC1A</t>
  </si>
  <si>
    <t>WC1B</t>
  </si>
  <si>
    <t>WC1E</t>
  </si>
  <si>
    <t>WC1H</t>
  </si>
  <si>
    <t>WC1M</t>
  </si>
  <si>
    <t>WC1N</t>
  </si>
  <si>
    <t>WC1R</t>
  </si>
  <si>
    <t>WC1V</t>
  </si>
  <si>
    <t>WC1X</t>
  </si>
  <si>
    <t>WC2</t>
  </si>
  <si>
    <t>WC23</t>
  </si>
  <si>
    <t>WC27</t>
  </si>
  <si>
    <t>WC28</t>
  </si>
  <si>
    <t>WC2A</t>
  </si>
  <si>
    <t>WC2B</t>
  </si>
  <si>
    <t>WC2E</t>
  </si>
  <si>
    <t>WC2H</t>
  </si>
  <si>
    <t>WC2N</t>
  </si>
  <si>
    <t>WC2R</t>
  </si>
  <si>
    <t>WC2Y</t>
  </si>
  <si>
    <t>WC3</t>
  </si>
  <si>
    <t>WC3E</t>
  </si>
  <si>
    <t>WC4</t>
  </si>
  <si>
    <t>WD1</t>
  </si>
  <si>
    <t>WD14</t>
  </si>
  <si>
    <t>WD16</t>
  </si>
  <si>
    <t>WD17</t>
  </si>
  <si>
    <t>WD18</t>
  </si>
  <si>
    <t>WD19</t>
  </si>
  <si>
    <t>WD2</t>
  </si>
  <si>
    <t>WD23</t>
  </si>
  <si>
    <t>WD24</t>
  </si>
  <si>
    <t>WD25</t>
  </si>
  <si>
    <t>WD27</t>
  </si>
  <si>
    <t>WD3</t>
  </si>
  <si>
    <t>WD4</t>
  </si>
  <si>
    <t>WD5</t>
  </si>
  <si>
    <t>WD6</t>
  </si>
  <si>
    <t>WD7</t>
  </si>
  <si>
    <t>WD8</t>
  </si>
  <si>
    <t>WDX</t>
  </si>
  <si>
    <t>WN01</t>
  </si>
  <si>
    <t>WN07</t>
  </si>
  <si>
    <t>WN08</t>
  </si>
  <si>
    <t>WN1</t>
  </si>
  <si>
    <t>WN13</t>
  </si>
  <si>
    <t>WN15</t>
  </si>
  <si>
    <t>WN2</t>
  </si>
  <si>
    <t>WN22</t>
  </si>
  <si>
    <t>WN3</t>
  </si>
  <si>
    <t>WN4</t>
  </si>
  <si>
    <t>WN43</t>
  </si>
  <si>
    <t>WN5</t>
  </si>
  <si>
    <t>WN6</t>
  </si>
  <si>
    <t>WN7</t>
  </si>
  <si>
    <t>WN8</t>
  </si>
  <si>
    <t>WN9</t>
  </si>
  <si>
    <t>WR1</t>
  </si>
  <si>
    <t>WR13</t>
  </si>
  <si>
    <t>WR14</t>
  </si>
  <si>
    <t>WR15</t>
  </si>
  <si>
    <t>WR18</t>
  </si>
  <si>
    <t>WR1E</t>
  </si>
  <si>
    <t>WR2</t>
  </si>
  <si>
    <t>WR22</t>
  </si>
  <si>
    <t>WR24</t>
  </si>
  <si>
    <t>WR3</t>
  </si>
  <si>
    <t>WR4</t>
  </si>
  <si>
    <t>WR41</t>
  </si>
  <si>
    <t>WR6</t>
  </si>
  <si>
    <t>WR7</t>
  </si>
  <si>
    <t>WR9</t>
  </si>
  <si>
    <t>WR99</t>
  </si>
  <si>
    <t>WS1</t>
  </si>
  <si>
    <t>WS10</t>
  </si>
  <si>
    <t>WS11</t>
  </si>
  <si>
    <t>WS12</t>
  </si>
  <si>
    <t>WS13</t>
  </si>
  <si>
    <t>WS14</t>
  </si>
  <si>
    <t>WS15</t>
  </si>
  <si>
    <t>WS17</t>
  </si>
  <si>
    <t>WS19</t>
  </si>
  <si>
    <t>WS1X</t>
  </si>
  <si>
    <t>WS1Y</t>
  </si>
  <si>
    <t>WS2</t>
  </si>
  <si>
    <t>WS20</t>
  </si>
  <si>
    <t>WS29</t>
  </si>
  <si>
    <t>WS3</t>
  </si>
  <si>
    <t>WS39</t>
  </si>
  <si>
    <t>WS4</t>
  </si>
  <si>
    <t>WS41</t>
  </si>
  <si>
    <t>WS5</t>
  </si>
  <si>
    <t>WS6</t>
  </si>
  <si>
    <t>WS7</t>
  </si>
  <si>
    <t>WS8</t>
  </si>
  <si>
    <t>WS9</t>
  </si>
  <si>
    <t>WV1</t>
  </si>
  <si>
    <t>WV10</t>
  </si>
  <si>
    <t>WV11</t>
  </si>
  <si>
    <t>WV12</t>
  </si>
  <si>
    <t>WV13</t>
  </si>
  <si>
    <t>WV14</t>
  </si>
  <si>
    <t>WV15</t>
  </si>
  <si>
    <t>WV16</t>
  </si>
  <si>
    <t>WV2</t>
  </si>
  <si>
    <t>WV3</t>
  </si>
  <si>
    <t>WV4</t>
  </si>
  <si>
    <t>WV5</t>
  </si>
  <si>
    <t>WV6</t>
  </si>
  <si>
    <t>WV7</t>
  </si>
  <si>
    <t>WV8</t>
  </si>
  <si>
    <t>WV9</t>
  </si>
  <si>
    <t>YW8</t>
  </si>
  <si>
    <t>M99</t>
  </si>
  <si>
    <t>W41</t>
  </si>
  <si>
    <t>kWh</t>
  </si>
  <si>
    <t>Band</t>
  </si>
  <si>
    <t>min(AQ)</t>
  </si>
  <si>
    <t>max(AQ)</t>
  </si>
  <si>
    <t>low SC</t>
  </si>
  <si>
    <t>Product name</t>
  </si>
  <si>
    <t>UR</t>
  </si>
  <si>
    <t>Commission £/day</t>
  </si>
  <si>
    <t>£/year</t>
  </si>
  <si>
    <t>Commission</t>
  </si>
  <si>
    <t>Standard product</t>
  </si>
  <si>
    <t>zero SC</t>
  </si>
  <si>
    <t>Demand</t>
  </si>
  <si>
    <t>Cost</t>
  </si>
  <si>
    <t>band</t>
  </si>
  <si>
    <t>Contract term</t>
  </si>
  <si>
    <t>UR cost</t>
  </si>
  <si>
    <t>SC cost</t>
  </si>
  <si>
    <t>Total cost</t>
  </si>
  <si>
    <t>my_AQband</t>
  </si>
  <si>
    <t>Product</t>
  </si>
  <si>
    <t>AQ, kWh</t>
  </si>
  <si>
    <t>kWh / year</t>
  </si>
  <si>
    <t xml:space="preserve"> p/kWh</t>
  </si>
  <si>
    <t>Commission UR</t>
  </si>
  <si>
    <t>Standard</t>
  </si>
  <si>
    <t>comm_SC_min</t>
  </si>
  <si>
    <t>comm_SC_max</t>
  </si>
  <si>
    <t>comm_UR_min</t>
  </si>
  <si>
    <t>comm_UR_max</t>
  </si>
  <si>
    <t>Pass/Fail</t>
  </si>
  <si>
    <t>failed_flag</t>
  </si>
  <si>
    <t>Detail</t>
  </si>
  <si>
    <t>max_term_y</t>
  </si>
  <si>
    <t>BLANK</t>
  </si>
  <si>
    <t>This tool allows you to price fully-fixed gas contracts. The contracts have zero take-or-pay</t>
  </si>
  <si>
    <t>Please add the customer details in yellow</t>
  </si>
  <si>
    <t>Zero SC</t>
  </si>
  <si>
    <t>For multi-site, your commission must be on the unit rate (UR)</t>
  </si>
  <si>
    <t>For multi-site, you must use the same product for all sites. Please select this below</t>
  </si>
  <si>
    <t>How to use</t>
  </si>
  <si>
    <t>Commission type: SC/UR</t>
  </si>
  <si>
    <t>Please add customer details below</t>
  </si>
  <si>
    <t>Contract start date</t>
  </si>
  <si>
    <t>Latest contract start date:</t>
  </si>
  <si>
    <t>Latest contract end date</t>
  </si>
  <si>
    <t>Yearly cost</t>
  </si>
  <si>
    <t>Years</t>
  </si>
  <si>
    <t>Contract duration</t>
  </si>
  <si>
    <t>Test(Postcode)</t>
  </si>
  <si>
    <t>Test(AQ)</t>
  </si>
  <si>
    <t>Test(commission)</t>
  </si>
  <si>
    <t>Test(CSD)</t>
  </si>
  <si>
    <t>N/A</t>
  </si>
  <si>
    <t>Contract duration, years</t>
  </si>
  <si>
    <t>SC col</t>
  </si>
  <si>
    <t>UR col</t>
  </si>
  <si>
    <t>Product offset</t>
  </si>
  <si>
    <t>St, low, Zero</t>
  </si>
  <si>
    <t>year_offset</t>
  </si>
  <si>
    <t>offset_y</t>
  </si>
  <si>
    <t>Validation</t>
  </si>
  <si>
    <t>This tool allows you to price fully-fixed Matrix gas contracts. The contracts have zero take-or-pay</t>
  </si>
  <si>
    <t>Please enter the customer details in yellow boxes</t>
  </si>
  <si>
    <t>For single-site contracts, your commission can be applied to either the standing charge (SC), or unit rate (UR)</t>
  </si>
  <si>
    <t>As an annual cost, the cheapest Gazprom Energy product for your customer would be:</t>
  </si>
  <si>
    <t>Unit Rate</t>
  </si>
  <si>
    <t>Standing Charge</t>
  </si>
  <si>
    <t xml:space="preserve">Unit Rate </t>
  </si>
  <si>
    <t>Annual Cost</t>
  </si>
  <si>
    <t>Low Standing Charge</t>
  </si>
  <si>
    <t>We offer two products: Standard &amp; Low Standing Charge.  All Contracts are subject to Gazprom Energy credit check.</t>
  </si>
  <si>
    <t>matrix_issue_date</t>
  </si>
  <si>
    <t>band_LDZ_term</t>
  </si>
  <si>
    <t>Earliest contract start date</t>
  </si>
  <si>
    <t>The charges and rates referenced in this document do not constitue an offer.</t>
  </si>
  <si>
    <t>Disclaimer</t>
  </si>
  <si>
    <t>Assumptions have been made to give an indication of charges, but the actual charges we are able to offer may vary</t>
  </si>
  <si>
    <t>backdate_flag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</si>
</sst>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\(#,##0\);\-"/>
    <numFmt numFmtId="165" formatCode="0.0000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36"/>
      <color rgb="FF0065BD"/>
      <name val="Calibri"/>
      <family val="2"/>
      <scheme val="minor"/>
    </font>
    <font>
      <sz val="11"/>
      <color rgb="FF009FDA"/>
      <name val="Calibri"/>
      <family val="2"/>
      <scheme val="minor"/>
    </font>
    <font>
      <b/>
      <sz val="10"/>
      <color theme="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1"/>
      <color rgb="FF0070C0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003C69"/>
      <name val="Calibri"/>
      <family val="2"/>
      <scheme val="minor"/>
    </font>
    <font>
      <b/>
      <sz val="11"/>
      <color rgb="FF003C69"/>
      <name val="Calibri"/>
      <family val="2"/>
      <scheme val="minor"/>
    </font>
    <font>
      <sz val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3C69"/>
        <bgColor indexed="64"/>
      </patternFill>
    </fill>
    <fill>
      <patternFill patternType="solid">
        <fgColor rgb="FFFCC917"/>
        <bgColor indexed="64"/>
      </patternFill>
    </fill>
    <fill>
      <patternFill patternType="solid">
        <fgColor rgb="FF009FDA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127">
    <xf numFmtId="0" fontId="0" fillId="0" borderId="0" xfId="0"/>
    <xf numFmtId="0" fontId="0" fillId="0" borderId="5" xfId="0" applyBorder="1"/>
    <xf numFmtId="0" fontId="0" fillId="3" borderId="6" xfId="0" applyFill="1" applyBorder="1"/>
    <xf numFmtId="0" fontId="4" fillId="5" borderId="6" xfId="0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/>
    </xf>
    <xf numFmtId="0" fontId="6" fillId="6" borderId="6" xfId="1" applyFont="1" applyFill="1" applyBorder="1" applyAlignment="1">
      <alignment horizontal="center" wrapText="1"/>
    </xf>
    <xf numFmtId="0" fontId="6" fillId="0" borderId="6" xfId="0" applyFont="1" applyBorder="1" applyAlignment="1">
      <alignment horizontal="center"/>
    </xf>
    <xf numFmtId="0" fontId="8" fillId="6" borderId="6" xfId="0" applyFont="1" applyFill="1" applyBorder="1" applyAlignment="1">
      <alignment horizontal="center" vertical="center"/>
    </xf>
    <xf numFmtId="0" fontId="8" fillId="6" borderId="6" xfId="1" applyFont="1" applyFill="1" applyBorder="1" applyAlignment="1">
      <alignment horizontal="center" wrapText="1"/>
    </xf>
    <xf numFmtId="0" fontId="8" fillId="0" borderId="6" xfId="0" applyFont="1" applyBorder="1" applyAlignment="1">
      <alignment horizontal="center"/>
    </xf>
    <xf numFmtId="0" fontId="9" fillId="6" borderId="6" xfId="1" applyFont="1" applyFill="1" applyBorder="1" applyAlignment="1">
      <alignment horizontal="center" wrapText="1"/>
    </xf>
    <xf numFmtId="0" fontId="10" fillId="7" borderId="6" xfId="0" applyFont="1" applyFill="1" applyBorder="1" applyAlignment="1">
      <alignment vertical="center" wrapText="1"/>
    </xf>
    <xf numFmtId="0" fontId="0" fillId="0" borderId="6" xfId="0" applyFill="1" applyBorder="1"/>
    <xf numFmtId="0" fontId="11" fillId="0" borderId="6" xfId="0" applyFont="1" applyFill="1" applyBorder="1" applyAlignment="1">
      <alignment horizontal="center" vertical="center" wrapText="1"/>
    </xf>
    <xf numFmtId="0" fontId="0" fillId="0" borderId="6" xfId="0" applyBorder="1"/>
    <xf numFmtId="0" fontId="11" fillId="0" borderId="6" xfId="0" applyFont="1" applyBorder="1" applyAlignment="1">
      <alignment horizontal="center" vertical="center" wrapText="1"/>
    </xf>
    <xf numFmtId="0" fontId="0" fillId="3" borderId="1" xfId="0" applyFill="1" applyBorder="1"/>
    <xf numFmtId="0" fontId="0" fillId="0" borderId="4" xfId="0" applyBorder="1"/>
    <xf numFmtId="0" fontId="0" fillId="2" borderId="6" xfId="0" applyFill="1" applyBorder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164" fontId="0" fillId="0" borderId="0" xfId="0" applyNumberFormat="1"/>
    <xf numFmtId="0" fontId="0" fillId="3" borderId="6" xfId="0" applyNumberFormat="1" applyFill="1" applyBorder="1"/>
    <xf numFmtId="164" fontId="0" fillId="3" borderId="6" xfId="0" applyNumberFormat="1" applyFill="1" applyBorder="1"/>
    <xf numFmtId="0" fontId="2" fillId="0" borderId="0" xfId="0" applyFont="1" applyFill="1" applyProtection="1"/>
    <xf numFmtId="0" fontId="0" fillId="0" borderId="0" xfId="0" applyProtection="1"/>
    <xf numFmtId="0" fontId="3" fillId="0" borderId="0" xfId="0" applyFont="1" applyProtection="1"/>
    <xf numFmtId="0" fontId="0" fillId="0" borderId="0" xfId="0" applyBorder="1" applyProtection="1"/>
    <xf numFmtId="0" fontId="0" fillId="0" borderId="5" xfId="0" applyBorder="1" applyProtection="1"/>
    <xf numFmtId="0" fontId="0" fillId="0" borderId="0" xfId="0" applyFill="1" applyProtection="1"/>
    <xf numFmtId="0" fontId="0" fillId="0" borderId="4" xfId="0" applyFill="1" applyBorder="1" applyProtection="1"/>
    <xf numFmtId="0" fontId="0" fillId="0" borderId="0" xfId="0" applyFill="1" applyBorder="1" applyProtection="1"/>
    <xf numFmtId="0" fontId="0" fillId="0" borderId="0" xfId="0" applyFill="1" applyBorder="1" applyAlignment="1" applyProtection="1"/>
    <xf numFmtId="0" fontId="0" fillId="0" borderId="12" xfId="0" applyBorder="1" applyProtection="1"/>
    <xf numFmtId="0" fontId="0" fillId="8" borderId="0" xfId="0" applyFill="1" applyBorder="1" applyAlignment="1" applyProtection="1"/>
    <xf numFmtId="0" fontId="12" fillId="9" borderId="3" xfId="0" applyFont="1" applyFill="1" applyBorder="1" applyProtection="1"/>
    <xf numFmtId="0" fontId="12" fillId="9" borderId="6" xfId="0" applyFont="1" applyFill="1" applyBorder="1" applyProtection="1"/>
    <xf numFmtId="0" fontId="12" fillId="9" borderId="1" xfId="0" applyFont="1" applyFill="1" applyBorder="1" applyProtection="1"/>
    <xf numFmtId="0" fontId="12" fillId="9" borderId="2" xfId="0" applyFont="1" applyFill="1" applyBorder="1" applyProtection="1"/>
    <xf numFmtId="0" fontId="12" fillId="0" borderId="0" xfId="0" applyFont="1" applyFill="1" applyBorder="1" applyProtection="1"/>
    <xf numFmtId="0" fontId="12" fillId="11" borderId="2" xfId="0" applyFont="1" applyFill="1" applyBorder="1" applyProtection="1"/>
    <xf numFmtId="0" fontId="13" fillId="11" borderId="1" xfId="0" applyFont="1" applyFill="1" applyBorder="1" applyProtection="1"/>
    <xf numFmtId="0" fontId="13" fillId="11" borderId="3" xfId="0" applyFont="1" applyFill="1" applyBorder="1" applyProtection="1"/>
    <xf numFmtId="0" fontId="13" fillId="11" borderId="6" xfId="0" applyFont="1" applyFill="1" applyBorder="1" applyProtection="1"/>
    <xf numFmtId="0" fontId="0" fillId="0" borderId="10" xfId="0" applyBorder="1" applyProtection="1"/>
    <xf numFmtId="0" fontId="0" fillId="0" borderId="9" xfId="0" applyBorder="1" applyProtection="1"/>
    <xf numFmtId="0" fontId="0" fillId="0" borderId="11" xfId="0" applyBorder="1" applyProtection="1"/>
    <xf numFmtId="0" fontId="16" fillId="0" borderId="12" xfId="0" applyFont="1" applyFill="1" applyBorder="1" applyAlignment="1" applyProtection="1"/>
    <xf numFmtId="0" fontId="12" fillId="9" borderId="12" xfId="0" applyFont="1" applyFill="1" applyBorder="1" applyProtection="1"/>
    <xf numFmtId="0" fontId="13" fillId="9" borderId="13" xfId="0" applyFont="1" applyFill="1" applyBorder="1" applyAlignment="1" applyProtection="1"/>
    <xf numFmtId="0" fontId="15" fillId="0" borderId="13" xfId="0" applyFont="1" applyFill="1" applyBorder="1" applyAlignment="1" applyProtection="1"/>
    <xf numFmtId="0" fontId="14" fillId="0" borderId="4" xfId="0" applyFont="1" applyFill="1" applyBorder="1" applyProtection="1"/>
    <xf numFmtId="0" fontId="14" fillId="0" borderId="7" xfId="0" applyFont="1" applyBorder="1" applyProtection="1"/>
    <xf numFmtId="0" fontId="14" fillId="0" borderId="4" xfId="0" applyFont="1" applyBorder="1" applyProtection="1"/>
    <xf numFmtId="0" fontId="14" fillId="0" borderId="0" xfId="0" applyFont="1" applyBorder="1" applyProtection="1"/>
    <xf numFmtId="0" fontId="14" fillId="0" borderId="5" xfId="0" applyFont="1" applyBorder="1" applyProtection="1"/>
    <xf numFmtId="0" fontId="14" fillId="0" borderId="0" xfId="0" applyFont="1" applyFill="1" applyBorder="1" applyProtection="1"/>
    <xf numFmtId="0" fontId="14" fillId="0" borderId="0" xfId="0" applyFont="1" applyProtection="1"/>
    <xf numFmtId="0" fontId="14" fillId="0" borderId="12" xfId="0" applyFont="1" applyFill="1" applyBorder="1" applyProtection="1"/>
    <xf numFmtId="0" fontId="14" fillId="0" borderId="10" xfId="0" applyFont="1" applyFill="1" applyBorder="1" applyProtection="1"/>
    <xf numFmtId="0" fontId="14" fillId="0" borderId="5" xfId="0" applyFont="1" applyFill="1" applyBorder="1" applyProtection="1"/>
    <xf numFmtId="0" fontId="14" fillId="0" borderId="11" xfId="0" applyFont="1" applyFill="1" applyBorder="1" applyProtection="1"/>
    <xf numFmtId="0" fontId="14" fillId="10" borderId="0" xfId="0" applyFont="1" applyFill="1" applyBorder="1" applyAlignment="1" applyProtection="1">
      <protection locked="0"/>
    </xf>
    <xf numFmtId="0" fontId="14" fillId="10" borderId="9" xfId="0" applyFont="1" applyFill="1" applyBorder="1" applyAlignment="1" applyProtection="1">
      <protection locked="0"/>
    </xf>
    <xf numFmtId="2" fontId="14" fillId="10" borderId="0" xfId="0" applyNumberFormat="1" applyFont="1" applyFill="1" applyBorder="1" applyProtection="1">
      <protection locked="0"/>
    </xf>
    <xf numFmtId="0" fontId="15" fillId="0" borderId="4" xfId="0" applyFont="1" applyFill="1" applyBorder="1" applyProtection="1"/>
    <xf numFmtId="14" fontId="15" fillId="0" borderId="0" xfId="0" applyNumberFormat="1" applyFont="1" applyFill="1" applyBorder="1" applyProtection="1"/>
    <xf numFmtId="0" fontId="14" fillId="0" borderId="5" xfId="0" applyFont="1" applyBorder="1" applyAlignment="1" applyProtection="1">
      <alignment horizontal="center" vertical="center"/>
    </xf>
    <xf numFmtId="2" fontId="14" fillId="10" borderId="9" xfId="0" applyNumberFormat="1" applyFont="1" applyFill="1" applyBorder="1" applyProtection="1">
      <protection locked="0"/>
    </xf>
    <xf numFmtId="0" fontId="0" fillId="8" borderId="12" xfId="0" applyFill="1" applyBorder="1" applyAlignment="1" applyProtection="1"/>
    <xf numFmtId="0" fontId="0" fillId="0" borderId="4" xfId="0" applyFill="1" applyBorder="1" applyAlignment="1" applyProtection="1"/>
    <xf numFmtId="0" fontId="0" fillId="0" borderId="10" xfId="0" applyFill="1" applyBorder="1" applyAlignment="1" applyProtection="1"/>
    <xf numFmtId="0" fontId="0" fillId="0" borderId="5" xfId="0" applyFill="1" applyBorder="1" applyAlignment="1" applyProtection="1"/>
    <xf numFmtId="0" fontId="0" fillId="0" borderId="8" xfId="0" applyFill="1" applyBorder="1" applyAlignment="1" applyProtection="1"/>
    <xf numFmtId="0" fontId="0" fillId="0" borderId="9" xfId="0" applyFill="1" applyBorder="1" applyAlignment="1" applyProtection="1"/>
    <xf numFmtId="0" fontId="0" fillId="8" borderId="9" xfId="0" applyFill="1" applyBorder="1" applyAlignment="1" applyProtection="1"/>
    <xf numFmtId="0" fontId="15" fillId="0" borderId="13" xfId="0" applyFont="1" applyBorder="1" applyProtection="1"/>
    <xf numFmtId="0" fontId="0" fillId="0" borderId="4" xfId="0" applyBorder="1" applyProtection="1"/>
    <xf numFmtId="0" fontId="1" fillId="0" borderId="0" xfId="0" applyFont="1" applyBorder="1" applyProtection="1"/>
    <xf numFmtId="0" fontId="0" fillId="0" borderId="8" xfId="0" applyBorder="1" applyProtection="1"/>
    <xf numFmtId="0" fontId="1" fillId="0" borderId="0" xfId="0" applyFont="1" applyProtection="1"/>
    <xf numFmtId="0" fontId="0" fillId="4" borderId="0" xfId="0" applyFill="1" applyProtection="1"/>
    <xf numFmtId="0" fontId="0" fillId="0" borderId="0" xfId="0" applyFont="1" applyFill="1" applyBorder="1" applyProtection="1"/>
    <xf numFmtId="0" fontId="0" fillId="4" borderId="0" xfId="0" applyFont="1" applyFill="1" applyProtection="1"/>
    <xf numFmtId="0" fontId="14" fillId="0" borderId="12" xfId="0" applyFont="1" applyBorder="1" applyProtection="1"/>
    <xf numFmtId="0" fontId="15" fillId="0" borderId="0" xfId="0" applyFont="1" applyBorder="1" applyProtection="1"/>
    <xf numFmtId="0" fontId="15" fillId="0" borderId="8" xfId="0" applyFont="1" applyBorder="1" applyProtection="1"/>
    <xf numFmtId="0" fontId="15" fillId="0" borderId="9" xfId="0" applyFont="1" applyBorder="1" applyProtection="1"/>
    <xf numFmtId="14" fontId="15" fillId="0" borderId="9" xfId="0" applyNumberFormat="1" applyFont="1" applyBorder="1" applyProtection="1"/>
    <xf numFmtId="0" fontId="12" fillId="9" borderId="0" xfId="0" applyFont="1" applyFill="1" applyBorder="1" applyProtection="1"/>
    <xf numFmtId="0" fontId="12" fillId="9" borderId="10" xfId="0" applyFont="1" applyFill="1" applyBorder="1" applyProtection="1"/>
    <xf numFmtId="0" fontId="14" fillId="0" borderId="0" xfId="0" applyNumberFormat="1" applyFont="1" applyBorder="1" applyProtection="1"/>
    <xf numFmtId="0" fontId="14" fillId="0" borderId="9" xfId="0" applyFont="1" applyBorder="1" applyProtection="1"/>
    <xf numFmtId="0" fontId="0" fillId="0" borderId="11" xfId="0" applyFill="1" applyBorder="1" applyAlignment="1" applyProtection="1"/>
    <xf numFmtId="0" fontId="0" fillId="0" borderId="0" xfId="0" applyAlignment="1" applyProtection="1"/>
    <xf numFmtId="0" fontId="14" fillId="10" borderId="4" xfId="0" applyFont="1" applyFill="1" applyBorder="1" applyAlignment="1" applyProtection="1">
      <protection locked="0"/>
    </xf>
    <xf numFmtId="14" fontId="14" fillId="10" borderId="0" xfId="0" applyNumberFormat="1" applyFont="1" applyFill="1" applyBorder="1" applyAlignment="1" applyProtection="1">
      <protection locked="0"/>
    </xf>
    <xf numFmtId="0" fontId="15" fillId="10" borderId="4" xfId="0" applyFont="1" applyFill="1" applyBorder="1" applyAlignment="1" applyProtection="1">
      <protection locked="0"/>
    </xf>
    <xf numFmtId="0" fontId="14" fillId="10" borderId="8" xfId="0" applyFont="1" applyFill="1" applyBorder="1" applyAlignment="1" applyProtection="1">
      <protection locked="0"/>
    </xf>
    <xf numFmtId="14" fontId="14" fillId="10" borderId="9" xfId="0" applyNumberFormat="1" applyFont="1" applyFill="1" applyBorder="1" applyAlignment="1" applyProtection="1">
      <protection locked="0"/>
    </xf>
    <xf numFmtId="0" fontId="1" fillId="0" borderId="9" xfId="0" applyFont="1" applyBorder="1" applyProtection="1"/>
    <xf numFmtId="0" fontId="12" fillId="0" borderId="10" xfId="0" applyFont="1" applyFill="1" applyBorder="1" applyProtection="1"/>
    <xf numFmtId="0" fontId="0" fillId="0" borderId="5" xfId="0" applyFill="1" applyBorder="1" applyProtection="1"/>
    <xf numFmtId="0" fontId="12" fillId="9" borderId="4" xfId="0" applyFont="1" applyFill="1" applyBorder="1" applyProtection="1"/>
    <xf numFmtId="0" fontId="12" fillId="0" borderId="5" xfId="0" applyFont="1" applyFill="1" applyBorder="1" applyProtection="1"/>
    <xf numFmtId="0" fontId="14" fillId="10" borderId="0" xfId="0" applyFont="1" applyFill="1" applyBorder="1" applyAlignment="1" applyProtection="1">
      <alignment horizontal="center"/>
      <protection locked="0"/>
    </xf>
    <xf numFmtId="14" fontId="14" fillId="10" borderId="0" xfId="0" applyNumberFormat="1" applyFont="1" applyFill="1" applyBorder="1" applyAlignment="1" applyProtection="1">
      <alignment horizontal="center"/>
      <protection locked="0"/>
    </xf>
    <xf numFmtId="2" fontId="14" fillId="10" borderId="0" xfId="0" applyNumberFormat="1" applyFont="1" applyFill="1" applyBorder="1" applyAlignment="1" applyProtection="1">
      <alignment horizontal="center"/>
      <protection locked="0"/>
    </xf>
    <xf numFmtId="14" fontId="14" fillId="0" borderId="5" xfId="0" applyNumberFormat="1" applyFont="1" applyFill="1" applyBorder="1" applyAlignment="1" applyProtection="1">
      <protection hidden="1"/>
    </xf>
    <xf numFmtId="14" fontId="14" fillId="0" borderId="11" xfId="0" applyNumberFormat="1" applyFont="1" applyFill="1" applyBorder="1" applyAlignment="1" applyProtection="1">
      <protection hidden="1"/>
    </xf>
    <xf numFmtId="14" fontId="0" fillId="0" borderId="0" xfId="0" applyNumberFormat="1"/>
    <xf numFmtId="14" fontId="15" fillId="0" borderId="0" xfId="0" applyNumberFormat="1" applyFont="1" applyFill="1" applyBorder="1" applyProtection="1">
      <protection hidden="1"/>
    </xf>
    <xf numFmtId="14" fontId="15" fillId="0" borderId="9" xfId="0" applyNumberFormat="1" applyFont="1" applyBorder="1" applyProtection="1">
      <protection hidden="1"/>
    </xf>
    <xf numFmtId="165" fontId="14" fillId="0" borderId="0" xfId="0" applyNumberFormat="1" applyFont="1" applyProtection="1"/>
    <xf numFmtId="165" fontId="14" fillId="0" borderId="0" xfId="0" applyNumberFormat="1" applyFont="1" applyProtection="1">
      <protection hidden="1"/>
    </xf>
    <xf numFmtId="165" fontId="14" fillId="0" borderId="5" xfId="0" applyNumberFormat="1" applyFont="1" applyBorder="1" applyProtection="1">
      <protection hidden="1"/>
    </xf>
    <xf numFmtId="165" fontId="14" fillId="0" borderId="13" xfId="0" applyNumberFormat="1" applyFont="1" applyBorder="1" applyProtection="1">
      <protection hidden="1"/>
    </xf>
    <xf numFmtId="165" fontId="14" fillId="0" borderId="10" xfId="0" applyNumberFormat="1" applyFont="1" applyBorder="1" applyProtection="1">
      <protection hidden="1"/>
    </xf>
    <xf numFmtId="165" fontId="14" fillId="0" borderId="4" xfId="0" applyNumberFormat="1" applyFont="1" applyBorder="1" applyProtection="1">
      <protection hidden="1"/>
    </xf>
    <xf numFmtId="165" fontId="14" fillId="0" borderId="8" xfId="0" applyNumberFormat="1" applyFont="1" applyBorder="1" applyProtection="1">
      <protection hidden="1"/>
    </xf>
    <xf numFmtId="165" fontId="14" fillId="0" borderId="11" xfId="0" applyNumberFormat="1" applyFont="1" applyBorder="1" applyProtection="1">
      <protection hidden="1"/>
    </xf>
    <xf numFmtId="0" fontId="14" fillId="0" borderId="0" xfId="0" applyFont="1" applyBorder="1" applyAlignment="1" applyProtection="1">
      <alignment horizontal="left" wrapText="1"/>
    </xf>
    <xf numFmtId="0" fontId="14" fillId="0" borderId="5" xfId="0" applyFont="1" applyBorder="1" applyAlignment="1" applyProtection="1">
      <alignment horizontal="left" wrapText="1"/>
    </xf>
    <xf numFmtId="0" fontId="12" fillId="9" borderId="0" xfId="0" applyFont="1" applyFill="1" applyBorder="1" applyAlignment="1" applyProtection="1">
      <alignment horizontal="center"/>
    </xf>
    <xf numFmtId="0" fontId="12" fillId="9" borderId="5" xfId="0" applyFont="1" applyFill="1" applyBorder="1" applyAlignment="1" applyProtection="1">
      <alignment horizontal="center"/>
    </xf>
  </cellXfs>
  <cellStyles count="2">
    <cellStyle name="Normal" xfId="0" builtinId="0"/>
    <cellStyle name="Normal_Sheet1" xfId="1" xr:uid="{00000000-0005-0000-0000-000001000000}"/>
  </cellStyles>
  <dxfs count="9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colors>
    <mruColors>
      <color rgb="FFFCC917"/>
      <color rgb="FF003C69"/>
      <color rgb="FF009FDA"/>
      <color rgb="FF0065BD"/>
      <color rgb="FFDD7A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904875</xdr:colOff>
      <xdr:row>0</xdr:row>
      <xdr:rowOff>19050</xdr:rowOff>
    </xdr:from>
    <xdr:to>
      <xdr:col>11</xdr:col>
      <xdr:colOff>1058555</xdr:colOff>
      <xdr:row>1</xdr:row>
      <xdr:rowOff>56151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92025" y="19050"/>
          <a:ext cx="1268105" cy="6276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absolute">
    <xdr:from>
      <xdr:col>0</xdr:col>
      <xdr:colOff>1</xdr:colOff>
      <xdr:row>0</xdr:row>
      <xdr:rowOff>1</xdr:rowOff>
    </xdr:from>
    <xdr:to>
      <xdr:col>2</xdr:col>
      <xdr:colOff>800100</xdr:colOff>
      <xdr:row>1</xdr:row>
      <xdr:rowOff>167183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"/>
          <a:ext cx="3532908" cy="7490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0</xdr:colOff>
      <xdr:row>0</xdr:row>
      <xdr:rowOff>8965</xdr:rowOff>
    </xdr:from>
    <xdr:to>
      <xdr:col>31</xdr:col>
      <xdr:colOff>198504</xdr:colOff>
      <xdr:row>1</xdr:row>
      <xdr:rowOff>46066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96400" y="8965"/>
          <a:ext cx="1292198" cy="6198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absolute">
    <xdr:from>
      <xdr:col>0</xdr:col>
      <xdr:colOff>0</xdr:colOff>
      <xdr:row>0</xdr:row>
      <xdr:rowOff>0</xdr:rowOff>
    </xdr:from>
    <xdr:to>
      <xdr:col>3</xdr:col>
      <xdr:colOff>12384</xdr:colOff>
      <xdr:row>1</xdr:row>
      <xdr:rowOff>166094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625160" cy="748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dennison\Desktop\BAU\2019-05-01\07%20Zero%20SC\Pricing%20strategy\Nu%20Matrix\Nu%20Matrix%200.52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dennison\Desktop\BAU\2019-05-01\07%20Zero%20SC\Pricing%20strategy\Nu%20Matrix\Nu%20Matrix%20v0.19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notes"/>
      <sheetName val="SalesBands"/>
      <sheetName val="UIG"/>
      <sheetName val="Sales, credit UR"/>
      <sheetName val="Calcs"/>
      <sheetName val="Results"/>
      <sheetName val="Summary"/>
      <sheetName val="Shield uplifts"/>
      <sheetName val="ECN"/>
      <sheetName val="Transportation"/>
      <sheetName val="SOQ conversion rates"/>
      <sheetName val="NBP_Retail_EPD_Daily"/>
      <sheetName val="NBP_Retail_EPD"/>
      <sheetName val="ALPs"/>
      <sheetName val="RPs"/>
      <sheetName val="tables(ALPs)"/>
    </sheetNames>
    <sheetDataSet>
      <sheetData sheetId="0" refreshError="1"/>
      <sheetData sheetId="1" refreshError="1"/>
      <sheetData sheetId="2" refreshError="1"/>
      <sheetData sheetId="3" refreshError="1"/>
      <sheetData sheetId="4">
        <row r="4">
          <cell r="B4">
            <v>1</v>
          </cell>
        </row>
        <row r="8">
          <cell r="B8">
            <v>1</v>
          </cell>
        </row>
        <row r="9">
          <cell r="B9" t="str">
            <v>WM</v>
          </cell>
        </row>
        <row r="18">
          <cell r="B18">
            <v>1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 sheet"/>
      <sheetName val="Calcs"/>
      <sheetName val="Calcs2"/>
      <sheetName val="Margin"/>
      <sheetName val="Other parameters"/>
      <sheetName val="SC - ZCA"/>
      <sheetName val="SC - CCA"/>
      <sheetName val="SC - ECN"/>
      <sheetName val="SC - CFI"/>
      <sheetName val="SC - reads"/>
      <sheetName val="SC - asset"/>
      <sheetName val="ALPs"/>
      <sheetName val="Curve"/>
      <sheetName val="Risk premiums pkWh"/>
      <sheetName val="Postcode-exit zone"/>
      <sheetName val="pivot(ALPs)"/>
      <sheetName val="table(ALPs)"/>
      <sheetName val="Meter Asset (MPR)"/>
      <sheetName val="UR - NCO"/>
      <sheetName val="UR - ZCO"/>
      <sheetName val="UR - UIG"/>
      <sheetName val="SOQ conversion rates"/>
      <sheetName val="Commercial params"/>
      <sheetName val="ECN rates"/>
      <sheetName val="TEMP - AQ consumption bands"/>
    </sheetNames>
    <sheetDataSet>
      <sheetData sheetId="0">
        <row r="12">
          <cell r="C12" t="str">
            <v>M202NT</v>
          </cell>
        </row>
        <row r="21">
          <cell r="C21" t="str">
            <v>M20</v>
          </cell>
        </row>
      </sheetData>
      <sheetData sheetId="1">
        <row r="10">
          <cell r="B10" t="e">
            <v>#N/A</v>
          </cell>
        </row>
      </sheetData>
      <sheetData sheetId="2">
        <row r="6">
          <cell r="C6">
            <v>11900</v>
          </cell>
        </row>
      </sheetData>
      <sheetData sheetId="3" refreshError="1"/>
      <sheetData sheetId="4">
        <row r="2">
          <cell r="B2">
            <v>13</v>
          </cell>
        </row>
      </sheetData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4" tint="0.39997558519241921"/>
  </sheetPr>
  <dimension ref="A1:V70"/>
  <sheetViews>
    <sheetView showGridLines="0" tabSelected="1" zoomScale="85" zoomScaleNormal="85" workbookViewId="0">
      <pane ySplit="2" topLeftCell="A3" activePane="bottomLeft" state="frozen"/>
      <selection pane="bottomLeft" activeCell="H12" sqref="H12"/>
    </sheetView>
  </sheetViews>
  <sheetFormatPr defaultColWidth="0" defaultRowHeight="0" customHeight="1" zeroHeight="1" x14ac:dyDescent="0.25"/>
  <cols>
    <col min="1" max="1" width="23" style="27" customWidth="1"/>
    <col min="2" max="12" width="16.7109375" style="27" customWidth="1"/>
    <col min="13" max="15" width="9.85546875" style="27" hidden="1" customWidth="1"/>
    <col min="16" max="16" width="16.7109375" style="27" customWidth="1"/>
    <col min="17" max="17" width="8.85546875" style="27" customWidth="1"/>
    <col min="18" max="22" width="0" style="27" hidden="1" customWidth="1"/>
    <col min="23" max="16384" width="8.85546875" style="27" hidden="1"/>
  </cols>
  <sheetData>
    <row r="1" spans="1:15" ht="46.5" x14ac:dyDescent="0.7">
      <c r="A1" s="26"/>
    </row>
    <row r="2" spans="1:15" ht="15" x14ac:dyDescent="0.25">
      <c r="A2" s="28"/>
    </row>
    <row r="3" spans="1:15" ht="15" x14ac:dyDescent="0.25"/>
    <row r="4" spans="1:15" ht="15" x14ac:dyDescent="0.25">
      <c r="A4" s="52" t="s">
        <v>3172</v>
      </c>
      <c r="B4" s="49"/>
      <c r="C4" s="49"/>
      <c r="D4" s="103"/>
      <c r="E4" s="41"/>
      <c r="F4" s="78" t="s">
        <v>3170</v>
      </c>
      <c r="G4" s="35"/>
      <c r="H4" s="35"/>
      <c r="I4" s="35"/>
      <c r="J4" s="35"/>
      <c r="K4" s="35"/>
      <c r="L4" s="46"/>
    </row>
    <row r="5" spans="1:15" ht="15" x14ac:dyDescent="0.25">
      <c r="A5" s="79"/>
      <c r="B5" s="29"/>
      <c r="C5" s="29"/>
      <c r="D5" s="104"/>
      <c r="E5" s="33"/>
      <c r="F5" s="79"/>
      <c r="G5" s="29"/>
      <c r="H5" s="29"/>
      <c r="I5" s="29"/>
      <c r="J5" s="29"/>
      <c r="K5" s="29"/>
      <c r="L5" s="30"/>
    </row>
    <row r="6" spans="1:15" ht="15" x14ac:dyDescent="0.25">
      <c r="A6" s="105" t="s">
        <v>3162</v>
      </c>
      <c r="B6" s="91" t="s">
        <v>4</v>
      </c>
      <c r="C6" s="125" t="s">
        <v>3191</v>
      </c>
      <c r="D6" s="126"/>
      <c r="E6" s="33"/>
      <c r="F6" s="55" t="s">
        <v>3192</v>
      </c>
      <c r="G6" s="29"/>
      <c r="H6" s="29"/>
      <c r="I6" s="29"/>
      <c r="J6" s="29"/>
      <c r="K6" s="29"/>
      <c r="L6" s="30"/>
    </row>
    <row r="7" spans="1:15" ht="15" x14ac:dyDescent="0.25">
      <c r="A7" s="55" t="s">
        <v>5</v>
      </c>
      <c r="B7" s="107"/>
      <c r="C7" s="56" t="str">
        <f>IF(ISERROR($B$32),"FAIL","PASS")</f>
        <v>FAIL</v>
      </c>
      <c r="D7" s="106"/>
      <c r="E7" s="41"/>
      <c r="F7" s="55" t="s">
        <v>3193</v>
      </c>
      <c r="G7" s="29"/>
      <c r="H7" s="29"/>
      <c r="I7" s="29"/>
      <c r="J7" s="29"/>
      <c r="K7" s="29"/>
      <c r="L7" s="30"/>
    </row>
    <row r="8" spans="1:15" ht="15" x14ac:dyDescent="0.25">
      <c r="A8" s="55" t="s">
        <v>3151</v>
      </c>
      <c r="B8" s="107"/>
      <c r="C8" s="56" t="str">
        <f>IFERROR(IF(AQ&lt;0, "FAIL", IF(NOT(ISNUMBER(AQ)),"FAIL", "PASS")),"FAIL")</f>
        <v>FAIL</v>
      </c>
      <c r="D8" s="30"/>
      <c r="E8" s="29"/>
      <c r="F8" s="55" t="s">
        <v>3194</v>
      </c>
      <c r="G8" s="29"/>
      <c r="H8" s="29"/>
      <c r="I8" s="29"/>
      <c r="J8" s="29"/>
      <c r="K8" s="29"/>
      <c r="L8" s="30"/>
    </row>
    <row r="9" spans="1:15" ht="29.25" customHeight="1" x14ac:dyDescent="0.25">
      <c r="A9" s="55" t="s">
        <v>3173</v>
      </c>
      <c r="B9" s="108"/>
      <c r="C9" s="123" t="str">
        <f ca="1">IFERROR(IF(LEN(B9)=0,"-",IF(NOT(ISNUMBER(B9)),"FAIL",IF(B9&gt;min_CSD+731,"FAIL",IF(B9&lt;min_CSD,"FAIL",IF(B9&lt;=TODAY()+21,IF(backdate_flag=0,"INFO - ASAP start dates can take 21 working days to register.","-"),"PASS"))))),"FAIL")</f>
        <v>-</v>
      </c>
      <c r="D9" s="124"/>
      <c r="E9" s="29"/>
      <c r="F9" s="53" t="s">
        <v>3201</v>
      </c>
      <c r="G9" s="29"/>
      <c r="H9" s="29"/>
      <c r="I9" s="29"/>
      <c r="J9" s="29"/>
      <c r="K9" s="29"/>
      <c r="L9" s="30"/>
    </row>
    <row r="10" spans="1:15" ht="15" x14ac:dyDescent="0.25">
      <c r="A10" s="53" t="s">
        <v>3171</v>
      </c>
      <c r="B10" s="108"/>
      <c r="C10" s="56" t="str">
        <f>IF(OR(Commission_type="UR",Commission_type="SC"),"PASS","FAIL")</f>
        <v>FAIL</v>
      </c>
      <c r="D10" s="30"/>
      <c r="E10" s="29"/>
      <c r="F10" s="53"/>
      <c r="G10" s="29"/>
      <c r="H10" s="29"/>
      <c r="I10" s="29"/>
      <c r="J10" s="29"/>
      <c r="K10" s="29"/>
      <c r="L10" s="30"/>
    </row>
    <row r="11" spans="1:15" ht="15" x14ac:dyDescent="0.25">
      <c r="A11" s="55" t="s">
        <v>7</v>
      </c>
      <c r="B11" s="109"/>
      <c r="C11" s="56" t="str">
        <f>IFERROR(IF(AND(Commission_type&lt;&gt;"UR",comm_ppkWh&lt;&gt;0),"FAIL",IF(AND(comm_ppkWh&gt;=comm_UR_min,comm_ppkWh&lt;=comm_UR_max),"PASS","FAIL")),"FAIL")</f>
        <v>PASS</v>
      </c>
      <c r="D11" s="30"/>
      <c r="E11" s="29"/>
      <c r="F11" s="67" t="s">
        <v>3204</v>
      </c>
      <c r="G11" s="29"/>
      <c r="H11" s="113">
        <f ca="1">IF(backdate_flag=1,matrix_issue_date,IF(TODAY()&lt;=matrix_issue_date,matrix_issue_date,TODAY()))</f>
        <v>44075</v>
      </c>
      <c r="I11" s="29"/>
      <c r="J11" s="29"/>
      <c r="K11" s="29"/>
      <c r="L11" s="30"/>
    </row>
    <row r="12" spans="1:15" ht="15" x14ac:dyDescent="0.25">
      <c r="A12" s="55" t="s">
        <v>3137</v>
      </c>
      <c r="B12" s="109"/>
      <c r="C12" s="56" t="str">
        <f>IFERROR(IF(AND(Commission_type&lt;&gt;"SC",comm_GBPpday&lt;&gt;0),"FAIL",IF(AND(comm_GBPpday&gt;=comm_SC_min,comm_GBPpday&lt;=comm_SC_max),"PASS","FAIL")),"FAIL ")</f>
        <v>PASS</v>
      </c>
      <c r="D12" s="30"/>
      <c r="E12" s="29"/>
      <c r="F12" s="67" t="s">
        <v>3174</v>
      </c>
      <c r="G12" s="80"/>
      <c r="H12" s="113">
        <f>EOMONTH(matrix_issue_date,23)+1</f>
        <v>44805</v>
      </c>
      <c r="I12" s="29"/>
      <c r="J12" s="29"/>
      <c r="K12" s="29"/>
      <c r="L12" s="30"/>
    </row>
    <row r="13" spans="1:15" ht="15" x14ac:dyDescent="0.25">
      <c r="A13" s="81"/>
      <c r="B13" s="47"/>
      <c r="C13" s="47"/>
      <c r="D13" s="48"/>
      <c r="E13" s="29"/>
      <c r="F13" s="88" t="s">
        <v>3175</v>
      </c>
      <c r="G13" s="102"/>
      <c r="H13" s="114">
        <f>IF(MONTH(matrix_issue_date)&lt;=3,DATE(YEAR(matrix_issue_date)+5,3,31),IF(MONTH(matrix_issue_date)&lt;=9,DATE(YEAR(matrix_issue_date)+5,9,30),DATE(YEAR(matrix_issue_date)+6,3,31)))</f>
        <v>45930</v>
      </c>
      <c r="I13" s="47"/>
      <c r="J13" s="47"/>
      <c r="K13" s="47"/>
      <c r="L13" s="48"/>
    </row>
    <row r="14" spans="1:15" ht="15" x14ac:dyDescent="0.25">
      <c r="B14" s="31"/>
      <c r="C14" s="31"/>
    </row>
    <row r="15" spans="1:15" ht="24.95" customHeight="1" x14ac:dyDescent="0.25">
      <c r="A15" s="38" t="s">
        <v>3178</v>
      </c>
      <c r="B15" s="43" t="s">
        <v>3195</v>
      </c>
      <c r="C15" s="42"/>
      <c r="D15" s="42"/>
      <c r="E15" s="42"/>
      <c r="F15" s="42"/>
      <c r="G15" s="39" t="s">
        <v>3140</v>
      </c>
      <c r="H15" s="40"/>
      <c r="I15" s="37"/>
      <c r="J15" s="40" t="s">
        <v>3200</v>
      </c>
      <c r="K15" s="40"/>
      <c r="L15" s="37"/>
      <c r="M15" s="40" t="s">
        <v>3167</v>
      </c>
      <c r="N15" s="40"/>
      <c r="O15" s="37"/>
    </row>
    <row r="16" spans="1:15" ht="24.95" customHeight="1" x14ac:dyDescent="0.25">
      <c r="A16" s="54"/>
      <c r="B16" s="55"/>
      <c r="C16" s="56" t="s">
        <v>1</v>
      </c>
      <c r="D16" s="56" t="s">
        <v>0</v>
      </c>
      <c r="E16" s="56" t="s">
        <v>3138</v>
      </c>
      <c r="F16" s="57" t="s">
        <v>2</v>
      </c>
      <c r="G16" s="53" t="s">
        <v>1</v>
      </c>
      <c r="H16" s="58" t="s">
        <v>0</v>
      </c>
      <c r="I16" s="57" t="s">
        <v>3138</v>
      </c>
      <c r="J16" s="53" t="s">
        <v>1</v>
      </c>
      <c r="K16" s="58" t="s">
        <v>0</v>
      </c>
      <c r="L16" s="57" t="s">
        <v>3138</v>
      </c>
      <c r="M16" s="53" t="s">
        <v>1</v>
      </c>
      <c r="N16" s="58" t="s">
        <v>0</v>
      </c>
      <c r="O16" s="57" t="s">
        <v>3138</v>
      </c>
    </row>
    <row r="17" spans="1:16" ht="24.95" customHeight="1" x14ac:dyDescent="0.25">
      <c r="A17" s="38" t="s">
        <v>3177</v>
      </c>
      <c r="B17" s="44" t="s">
        <v>3135</v>
      </c>
      <c r="C17" s="45" t="s">
        <v>3196</v>
      </c>
      <c r="D17" s="45" t="s">
        <v>3197</v>
      </c>
      <c r="E17" s="45" t="s">
        <v>3199</v>
      </c>
      <c r="F17" s="45" t="s">
        <v>3139</v>
      </c>
      <c r="G17" s="38" t="s">
        <v>3198</v>
      </c>
      <c r="H17" s="38" t="s">
        <v>3197</v>
      </c>
      <c r="I17" s="38" t="s">
        <v>3199</v>
      </c>
      <c r="J17" s="38" t="s">
        <v>3198</v>
      </c>
      <c r="K17" s="38" t="s">
        <v>3197</v>
      </c>
      <c r="L17" s="38" t="s">
        <v>3199</v>
      </c>
      <c r="M17" s="38" t="s">
        <v>3136</v>
      </c>
      <c r="N17" s="38" t="s">
        <v>481</v>
      </c>
      <c r="O17" s="38" t="s">
        <v>3176</v>
      </c>
    </row>
    <row r="18" spans="1:16" ht="15" x14ac:dyDescent="0.25">
      <c r="A18" s="69">
        <v>1</v>
      </c>
      <c r="B18" s="115" t="str">
        <f ca="1">IF(AND(failed_flag=0,$A18&lt;=max_term_y),IF(E18=I18,$G$15,IF(E18=L18,$J$15,$M$15)),"N/A")</f>
        <v>N/A</v>
      </c>
      <c r="C18" s="116" t="str">
        <f t="shared" ref="C18:D22" ca="1" si="0">IF($B18=$G$15,G18,IF($B18=$J$15,J18,M18))</f>
        <v>N/A</v>
      </c>
      <c r="D18" s="116" t="str">
        <f t="shared" ca="1" si="0"/>
        <v>N/A</v>
      </c>
      <c r="E18" s="116" t="str">
        <f ca="1">IF(AND(failed_flag=0,$A18&lt;=max_term_y),MIN(I18,L18,O18),"N/A")</f>
        <v>N/A</v>
      </c>
      <c r="F18" s="117" t="str">
        <f ca="1">IF(AND(failed_flag=0,$A18&lt;=max_term_y),ROUND($A18*((0.01*AQ*comm_ppkWh)+(365*comm_GBPpday)),2),"N/A")</f>
        <v>N/A</v>
      </c>
      <c r="G18" s="116" t="str">
        <f ca="1">IF(AND(failed_flag=0,$A18&lt;=max_term_y),INDEX('Matrix prices'!I:I,MATCH(my_AQband&amp;"_"&amp;LDZ&amp;"_"&amp;($A18+offset_y),'Matrix prices'!$A:$A,0),1)+comm_ppkWh,"N/A")</f>
        <v>N/A</v>
      </c>
      <c r="H18" s="116" t="str">
        <f ca="1">IF(AND(failed_flag=0,$A18&lt;=max_term_y),INDEX('Matrix prices'!J:J,MATCH(my_AQband&amp;"_"&amp;LDZ&amp;"_"&amp;($A18+offset_y),'Matrix prices'!$A:$A,0),1)+comm_GBPpday,"N/A")</f>
        <v>N/A</v>
      </c>
      <c r="I18" s="117" t="str">
        <f ca="1">IF(AND(failed_flag=0,$A18&lt;=max_term_y),ROUND((0.01*AQ*G18)+(365*H18),2),"N/A")</f>
        <v>N/A</v>
      </c>
      <c r="J18" s="116" t="str">
        <f ca="1">IF(AND(failed_flag=0,$A18&lt;=max_term_y),INDEX('Matrix prices'!K:K,MATCH(my_AQband&amp;"_"&amp;LDZ&amp;"_"&amp;($A18+offset_y),'Matrix prices'!$A:$A,0),1)+comm_ppkWh,"N/A")</f>
        <v>N/A</v>
      </c>
      <c r="K18" s="116" t="str">
        <f ca="1">IF(AND(failed_flag=0,$A18&lt;=max_term_y),INDEX('Matrix prices'!L:L,MATCH(my_AQband&amp;"_"&amp;LDZ&amp;"_"&amp;($A18+offset_y),'Matrix prices'!$A:$A,0),1)+comm_GBPpday,"N/A")</f>
        <v>N/A</v>
      </c>
      <c r="L18" s="117" t="str">
        <f ca="1">IF(AND(failed_flag=0,$A18&lt;=max_term_y),ROUND((0.01*AQ*J18)+(365*K18),2),"N/A")</f>
        <v>N/A</v>
      </c>
      <c r="M18" s="59" t="str">
        <f ca="1">IFERROR(IF(AND(failed_flag=0,$A18&lt;=max_term_y),INDEX('Matrix prices'!M:M,MATCH(my_AQband&amp;"_"&amp;LDZ&amp;"_"&amp;($A18+offset_y),'Matrix prices'!$A:$A,0),1)+comm_ppkWh,"N/A"),"N/A")</f>
        <v>N/A</v>
      </c>
      <c r="N18" s="59" t="str">
        <f ca="1">IFERROR(IF(AND(failed_flag=0,$A18&lt;=max_term_y),INDEX('Matrix prices'!N:N,MATCH(my_AQband&amp;"_"&amp;LDZ&amp;"_"&amp;($A18+offset_y),'Matrix prices'!$A:$A,0),1)+comm_GBPpday,"N/A"),"N/A")</f>
        <v>N/A</v>
      </c>
      <c r="O18" s="57" t="str">
        <f ca="1">IFERROR(IF(AND(failed_flag=0,$A18&lt;=max_term_y),ROUND((0.01*AQ*M18)+(365*N18),2),"N/A"),"N/A")</f>
        <v>N/A</v>
      </c>
    </row>
    <row r="19" spans="1:16" ht="15" x14ac:dyDescent="0.25">
      <c r="A19" s="69">
        <v>2</v>
      </c>
      <c r="B19" s="115" t="str">
        <f ca="1">IF(AND(failed_flag=0,$A19&lt;=max_term_y),IF(E19=I19,$G$15,IF(E19=L19,$J$15,$M$15)),"N/A")</f>
        <v>N/A</v>
      </c>
      <c r="C19" s="116" t="str">
        <f t="shared" ca="1" si="0"/>
        <v>N/A</v>
      </c>
      <c r="D19" s="116" t="str">
        <f t="shared" ca="1" si="0"/>
        <v>N/A</v>
      </c>
      <c r="E19" s="116" t="str">
        <f ca="1">IF(AND(failed_flag=0,$A19&lt;=max_term_y),MIN(I19,L19,O19),"N/A")</f>
        <v>N/A</v>
      </c>
      <c r="F19" s="117" t="str">
        <f ca="1">IF(AND(failed_flag=0,$A19&lt;=max_term_y),ROUND($A19*((0.01*AQ*comm_ppkWh)+(365*comm_GBPpday)),2),"N/A")</f>
        <v>N/A</v>
      </c>
      <c r="G19" s="116" t="str">
        <f ca="1">IF(AND(failed_flag=0,$A19&lt;=max_term_y),INDEX('Matrix prices'!I:I,MATCH(my_AQband&amp;"_"&amp;LDZ&amp;"_"&amp;($A19+offset_y),'Matrix prices'!$A:$A,0),1)+comm_ppkWh,"N/A")</f>
        <v>N/A</v>
      </c>
      <c r="H19" s="116" t="str">
        <f ca="1">IF(AND(failed_flag=0,$A19&lt;=max_term_y),INDEX('Matrix prices'!J:J,MATCH(my_AQband&amp;"_"&amp;LDZ&amp;"_"&amp;($A19+offset_y),'Matrix prices'!$A:$A,0),1)+comm_GBPpday,"N/A")</f>
        <v>N/A</v>
      </c>
      <c r="I19" s="117" t="str">
        <f ca="1">IF(AND(failed_flag=0,$A19&lt;=max_term_y),ROUND((0.01*AQ*G19)+(365*H19),2),"N/A")</f>
        <v>N/A</v>
      </c>
      <c r="J19" s="116" t="str">
        <f ca="1">IF(AND(failed_flag=0,$A19&lt;=max_term_y),INDEX('Matrix prices'!K:K,MATCH(my_AQband&amp;"_"&amp;LDZ&amp;"_"&amp;($A19+offset_y),'Matrix prices'!$A:$A,0),1)+comm_ppkWh,"N/A")</f>
        <v>N/A</v>
      </c>
      <c r="K19" s="116" t="str">
        <f ca="1">IF(AND(failed_flag=0,$A19&lt;=max_term_y),INDEX('Matrix prices'!L:L,MATCH(my_AQband&amp;"_"&amp;LDZ&amp;"_"&amp;($A19+offset_y),'Matrix prices'!$A:$A,0),1)+comm_GBPpday,"N/A")</f>
        <v>N/A</v>
      </c>
      <c r="L19" s="117" t="str">
        <f ca="1">IF(AND(failed_flag=0,$A19&lt;=max_term_y),ROUND((0.01*AQ*J19)+(365*K19),2),"N/A")</f>
        <v>N/A</v>
      </c>
      <c r="M19" s="59" t="str">
        <f ca="1">IFERROR(IF(AND(failed_flag=0,$A19&lt;=max_term_y),INDEX('Matrix prices'!M:M,MATCH(my_AQband&amp;"_"&amp;LDZ&amp;"_"&amp;($A19+offset_y),'Matrix prices'!$A:$A,0),1)+comm_ppkWh,"N/A"),"N/A")</f>
        <v>N/A</v>
      </c>
      <c r="N19" s="59" t="str">
        <f ca="1">IFERROR(IF(AND(failed_flag=0,$A19&lt;=max_term_y),INDEX('Matrix prices'!N:N,MATCH(my_AQband&amp;"_"&amp;LDZ&amp;"_"&amp;($A19+offset_y),'Matrix prices'!$A:$A,0),1)+comm_GBPpday,"N/A"),"N/A")</f>
        <v>N/A</v>
      </c>
      <c r="O19" s="57" t="str">
        <f ca="1">IFERROR(IF(AND(failed_flag=0,$A19&lt;=max_term_y),ROUND((0.01*AQ*M19)+(365*N19),2),"N/A"),"N/A")</f>
        <v>N/A</v>
      </c>
    </row>
    <row r="20" spans="1:16" ht="15" x14ac:dyDescent="0.25">
      <c r="A20" s="69">
        <v>3</v>
      </c>
      <c r="B20" s="115" t="str">
        <f ca="1">IF(AND(failed_flag=0,$A20&lt;=max_term_y),IF(E20=I20,$G$15,IF(E20=L20,$J$15,$M$15)),"N/A")</f>
        <v>N/A</v>
      </c>
      <c r="C20" s="116" t="str">
        <f t="shared" ca="1" si="0"/>
        <v>N/A</v>
      </c>
      <c r="D20" s="116" t="str">
        <f t="shared" ca="1" si="0"/>
        <v>N/A</v>
      </c>
      <c r="E20" s="116" t="str">
        <f ca="1">IF(AND(failed_flag=0,$A20&lt;=max_term_y),MIN(I20,L20,O20),"N/A")</f>
        <v>N/A</v>
      </c>
      <c r="F20" s="117" t="str">
        <f ca="1">IF(AND(failed_flag=0,$A20&lt;=max_term_y),ROUND($A20*((0.01*AQ*comm_ppkWh)+(365*comm_GBPpday)),2),"N/A")</f>
        <v>N/A</v>
      </c>
      <c r="G20" s="116" t="str">
        <f ca="1">IF(AND(failed_flag=0,$A20&lt;=max_term_y),INDEX('Matrix prices'!I:I,MATCH(my_AQband&amp;"_"&amp;LDZ&amp;"_"&amp;($A20+offset_y),'Matrix prices'!$A:$A,0),1)+comm_ppkWh,"N/A")</f>
        <v>N/A</v>
      </c>
      <c r="H20" s="116" t="str">
        <f ca="1">IF(AND(failed_flag=0,$A20&lt;=max_term_y),INDEX('Matrix prices'!J:J,MATCH(my_AQband&amp;"_"&amp;LDZ&amp;"_"&amp;($A20+offset_y),'Matrix prices'!$A:$A,0),1)+comm_GBPpday,"N/A")</f>
        <v>N/A</v>
      </c>
      <c r="I20" s="117" t="str">
        <f ca="1">IF(AND(failed_flag=0,$A20&lt;=max_term_y),ROUND((0.01*AQ*G20)+(365*H20),2),"N/A")</f>
        <v>N/A</v>
      </c>
      <c r="J20" s="116" t="str">
        <f ca="1">IF(AND(failed_flag=0,$A20&lt;=max_term_y),INDEX('Matrix prices'!K:K,MATCH(my_AQband&amp;"_"&amp;LDZ&amp;"_"&amp;($A20+offset_y),'Matrix prices'!$A:$A,0),1)+comm_ppkWh,"N/A")</f>
        <v>N/A</v>
      </c>
      <c r="K20" s="116" t="str">
        <f ca="1">IF(AND(failed_flag=0,$A20&lt;=max_term_y),INDEX('Matrix prices'!L:L,MATCH(my_AQband&amp;"_"&amp;LDZ&amp;"_"&amp;($A20+offset_y),'Matrix prices'!$A:$A,0),1)+comm_GBPpday,"N/A")</f>
        <v>N/A</v>
      </c>
      <c r="L20" s="117" t="str">
        <f ca="1">IF(AND(failed_flag=0,$A20&lt;=max_term_y),ROUND((0.01*AQ*J20)+(365*K20),2),"N/A")</f>
        <v>N/A</v>
      </c>
      <c r="M20" s="59" t="str">
        <f ca="1">IFERROR(IF(AND(failed_flag=0,$A20&lt;=max_term_y),INDEX('Matrix prices'!M:M,MATCH(my_AQband&amp;"_"&amp;LDZ&amp;"_"&amp;($A20+offset_y),'Matrix prices'!$A:$A,0),1)+comm_ppkWh,"N/A"),"N/A")</f>
        <v>N/A</v>
      </c>
      <c r="N20" s="59" t="str">
        <f ca="1">IFERROR(IF(AND(failed_flag=0,$A20&lt;=max_term_y),INDEX('Matrix prices'!N:N,MATCH(my_AQband&amp;"_"&amp;LDZ&amp;"_"&amp;($A20+offset_y),'Matrix prices'!$A:$A,0),1)+comm_GBPpday,"N/A"),"N/A")</f>
        <v>N/A</v>
      </c>
      <c r="O20" s="57" t="str">
        <f ca="1">IFERROR(IF(AND(failed_flag=0,$A20&lt;=max_term_y),ROUND((0.01*AQ*M20)+(365*N20),2),"N/A"),"N/A")</f>
        <v>N/A</v>
      </c>
    </row>
    <row r="21" spans="1:16" ht="15" x14ac:dyDescent="0.25">
      <c r="A21" s="69">
        <v>4</v>
      </c>
      <c r="B21" s="115" t="str">
        <f ca="1">IF(AND(failed_flag=0,$A21&lt;=max_term_y),IF(E21=I21,$G$15,IF(E21=L21,$J$15,$M$15)),"N/A")</f>
        <v>N/A</v>
      </c>
      <c r="C21" s="116" t="str">
        <f t="shared" ca="1" si="0"/>
        <v>N/A</v>
      </c>
      <c r="D21" s="116" t="str">
        <f t="shared" ca="1" si="0"/>
        <v>N/A</v>
      </c>
      <c r="E21" s="116" t="str">
        <f ca="1">IF(AND(failed_flag=0,$A21&lt;=max_term_y),MIN(I21,L21,O21),"N/A")</f>
        <v>N/A</v>
      </c>
      <c r="F21" s="117" t="str">
        <f ca="1">IF(AND(failed_flag=0,$A21&lt;=max_term_y),ROUND($A21*((0.01*AQ*comm_ppkWh)+(365*comm_GBPpday)),2),"N/A")</f>
        <v>N/A</v>
      </c>
      <c r="G21" s="116" t="str">
        <f ca="1">IF(AND(failed_flag=0,$A21&lt;=max_term_y),INDEX('Matrix prices'!I:I,MATCH(my_AQband&amp;"_"&amp;LDZ&amp;"_"&amp;($A21+offset_y),'Matrix prices'!$A:$A,0),1)+comm_ppkWh,"N/A")</f>
        <v>N/A</v>
      </c>
      <c r="H21" s="116" t="str">
        <f ca="1">IF(AND(failed_flag=0,$A21&lt;=max_term_y),INDEX('Matrix prices'!J:J,MATCH(my_AQband&amp;"_"&amp;LDZ&amp;"_"&amp;($A21+offset_y),'Matrix prices'!$A:$A,0),1)+comm_GBPpday,"N/A")</f>
        <v>N/A</v>
      </c>
      <c r="I21" s="117" t="str">
        <f ca="1">IF(AND(failed_flag=0,$A21&lt;=max_term_y),ROUND((0.01*AQ*G21)+(365*H21),2),"N/A")</f>
        <v>N/A</v>
      </c>
      <c r="J21" s="116" t="str">
        <f ca="1">IF(AND(failed_flag=0,$A21&lt;=max_term_y),INDEX('Matrix prices'!K:K,MATCH(my_AQband&amp;"_"&amp;LDZ&amp;"_"&amp;($A21+offset_y),'Matrix prices'!$A:$A,0),1)+comm_ppkWh,"N/A")</f>
        <v>N/A</v>
      </c>
      <c r="K21" s="116" t="str">
        <f ca="1">IF(AND(failed_flag=0,$A21&lt;=max_term_y),INDEX('Matrix prices'!L:L,MATCH(my_AQband&amp;"_"&amp;LDZ&amp;"_"&amp;($A21+offset_y),'Matrix prices'!$A:$A,0),1)+comm_GBPpday,"N/A")</f>
        <v>N/A</v>
      </c>
      <c r="L21" s="117" t="str">
        <f ca="1">IF(AND(failed_flag=0,$A21&lt;=max_term_y),ROUND((0.01*AQ*J21)+(365*K21),2),"N/A")</f>
        <v>N/A</v>
      </c>
      <c r="M21" s="59" t="str">
        <f ca="1">IFERROR(IF(AND(failed_flag=0,$A21&lt;=max_term_y),INDEX('Matrix prices'!M:M,MATCH(my_AQband&amp;"_"&amp;LDZ&amp;"_"&amp;($A21+offset_y),'Matrix prices'!$A:$A,0),1)+comm_ppkWh,"N/A"),"N/A")</f>
        <v>N/A</v>
      </c>
      <c r="N21" s="59" t="str">
        <f ca="1">IFERROR(IF(AND(failed_flag=0,$A21&lt;=max_term_y),INDEX('Matrix prices'!N:N,MATCH(my_AQband&amp;"_"&amp;LDZ&amp;"_"&amp;($A21+offset_y),'Matrix prices'!$A:$A,0),1)+comm_GBPpday,"N/A"),"N/A")</f>
        <v>N/A</v>
      </c>
      <c r="O21" s="57" t="str">
        <f ca="1">IFERROR(IF(AND(failed_flag=0,$A21&lt;=max_term_y),ROUND((0.01*AQ*M21)+(365*N21),2),"N/A"),"N/A")</f>
        <v>N/A</v>
      </c>
    </row>
    <row r="22" spans="1:16" ht="15" x14ac:dyDescent="0.25">
      <c r="A22" s="69">
        <v>5</v>
      </c>
      <c r="B22" s="115" t="str">
        <f ca="1">IF(AND(failed_flag=0,$A22&lt;=max_term_y),IF(E22=I22,$G$15,IF(E22=L22,$J$15,$M$15)),"N/A")</f>
        <v>N/A</v>
      </c>
      <c r="C22" s="116" t="str">
        <f t="shared" ca="1" si="0"/>
        <v>N/A</v>
      </c>
      <c r="D22" s="116" t="str">
        <f t="shared" ca="1" si="0"/>
        <v>N/A</v>
      </c>
      <c r="E22" s="116" t="str">
        <f ca="1">IF(AND(failed_flag=0,$A22&lt;=max_term_y),MIN(I22,L22,O22),"N/A")</f>
        <v>N/A</v>
      </c>
      <c r="F22" s="117" t="str">
        <f ca="1">IF(AND(failed_flag=0,$A22&lt;=max_term_y),ROUND($A22*((0.01*AQ*comm_ppkWh)+(365*comm_GBPpday)),2),"N/A")</f>
        <v>N/A</v>
      </c>
      <c r="G22" s="116" t="str">
        <f ca="1">IF(AND(failed_flag=0,$A22&lt;=max_term_y),INDEX('Matrix prices'!I:I,MATCH(my_AQband&amp;"_"&amp;LDZ&amp;"_"&amp;($A22+offset_y),'Matrix prices'!$A:$A,0),1)+comm_ppkWh,"N/A")</f>
        <v>N/A</v>
      </c>
      <c r="H22" s="116" t="str">
        <f ca="1">IF(AND(failed_flag=0,$A22&lt;=max_term_y),INDEX('Matrix prices'!J:J,MATCH(my_AQband&amp;"_"&amp;LDZ&amp;"_"&amp;($A22+offset_y),'Matrix prices'!$A:$A,0),1)+comm_GBPpday,"N/A")</f>
        <v>N/A</v>
      </c>
      <c r="I22" s="117" t="str">
        <f ca="1">IF(AND(failed_flag=0,$A22&lt;=max_term_y),ROUND((0.01*AQ*G22)+(365*H22),2),"N/A")</f>
        <v>N/A</v>
      </c>
      <c r="J22" s="116" t="str">
        <f ca="1">IF(AND(failed_flag=0,$A22&lt;=max_term_y),INDEX('Matrix prices'!K:K,MATCH(my_AQband&amp;"_"&amp;LDZ&amp;"_"&amp;($A22+offset_y),'Matrix prices'!$A:$A,0),1)+comm_ppkWh,"N/A")</f>
        <v>N/A</v>
      </c>
      <c r="K22" s="116" t="str">
        <f ca="1">IF(AND(failed_flag=0,$A22&lt;=max_term_y),INDEX('Matrix prices'!L:L,MATCH(my_AQband&amp;"_"&amp;LDZ&amp;"_"&amp;($A22+offset_y),'Matrix prices'!$A:$A,0),1)+comm_GBPpday,"N/A")</f>
        <v>N/A</v>
      </c>
      <c r="L22" s="117" t="str">
        <f ca="1">IF(AND(failed_flag=0,$A22&lt;=max_term_y),ROUND((0.01*AQ*J22)+(365*K22),2),"N/A")</f>
        <v>N/A</v>
      </c>
      <c r="M22" s="59" t="str">
        <f ca="1">IFERROR(IF(AND(failed_flag=0,$A22&lt;=max_term_y),INDEX('Matrix prices'!M:M,MATCH(my_AQband&amp;"_"&amp;LDZ&amp;"_"&amp;($A22+offset_y),'Matrix prices'!$A:$A,0),1)+comm_ppkWh,"N/A"),"N/A")</f>
        <v>N/A</v>
      </c>
      <c r="N22" s="59" t="str">
        <f ca="1">IFERROR(IF(AND(failed_flag=0,$A22&lt;=max_term_y),INDEX('Matrix prices'!N:N,MATCH(my_AQband&amp;"_"&amp;LDZ&amp;"_"&amp;($A22+offset_y),'Matrix prices'!$A:$A,0),1)+comm_GBPpday,"N/A"),"N/A")</f>
        <v>N/A</v>
      </c>
      <c r="O22" s="57" t="str">
        <f ca="1">IFERROR(IF(AND(failed_flag=0,$A22&lt;=max_term_y),ROUND((0.01*AQ*M22)+(365*N22),2),"N/A"),"N/A")</f>
        <v>N/A</v>
      </c>
    </row>
    <row r="23" spans="1:16" ht="15" x14ac:dyDescent="0.25"/>
    <row r="24" spans="1:16" ht="15" x14ac:dyDescent="0.25">
      <c r="A24" s="78" t="s">
        <v>3206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46"/>
    </row>
    <row r="25" spans="1:16" ht="15" x14ac:dyDescent="0.25">
      <c r="A25" s="55" t="s">
        <v>3205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30"/>
    </row>
    <row r="26" spans="1:16" ht="15" x14ac:dyDescent="0.25">
      <c r="A26" s="55" t="s">
        <v>3207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30"/>
    </row>
    <row r="27" spans="1:16" ht="15" x14ac:dyDescent="0.25">
      <c r="A27" s="81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8"/>
    </row>
    <row r="28" spans="1:16" ht="15" hidden="1" x14ac:dyDescent="0.25">
      <c r="A28" s="29"/>
      <c r="B28" s="29"/>
      <c r="C28" s="29"/>
      <c r="D28" s="29"/>
    </row>
    <row r="29" spans="1:16" ht="15" hidden="1" x14ac:dyDescent="0.25">
      <c r="A29" s="82" t="s">
        <v>8</v>
      </c>
    </row>
    <row r="30" spans="1:16" ht="15" hidden="1" x14ac:dyDescent="0.25">
      <c r="A30" s="38" t="s">
        <v>3</v>
      </c>
      <c r="B30" s="38" t="s">
        <v>4</v>
      </c>
      <c r="C30" s="38"/>
    </row>
    <row r="31" spans="1:16" ht="15" hidden="1" x14ac:dyDescent="0.25">
      <c r="A31" s="83" t="s">
        <v>9</v>
      </c>
      <c r="B31" s="83">
        <f>IF(LEN(Postcode)&lt;4,Postcode,SUBSTITUTE(LEFT(B7,LEN(B7)-3)," ",""))</f>
        <v>0</v>
      </c>
      <c r="C31" s="83" t="s">
        <v>10</v>
      </c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</row>
    <row r="32" spans="1:16" ht="15" hidden="1" x14ac:dyDescent="0.25">
      <c r="A32" s="83" t="s">
        <v>11</v>
      </c>
      <c r="B32" s="83" t="e">
        <f>MATCH(outcode,'Postcode-exit zone'!$A:$A,0)</f>
        <v>#N/A</v>
      </c>
      <c r="C32" s="83" t="s">
        <v>10</v>
      </c>
      <c r="F32" s="84"/>
      <c r="G32" s="33"/>
      <c r="H32" s="33"/>
      <c r="I32" s="33"/>
      <c r="J32" s="33"/>
      <c r="K32" s="33"/>
      <c r="L32" s="33"/>
      <c r="M32" s="33"/>
      <c r="N32" s="33"/>
      <c r="O32" s="33"/>
      <c r="P32" s="33"/>
    </row>
    <row r="33" spans="1:16" ht="15" hidden="1" x14ac:dyDescent="0.25">
      <c r="A33" s="83" t="s">
        <v>12</v>
      </c>
      <c r="B33" s="83" t="str">
        <f>IFERROR(INDEX('Postcode-exit zone'!$B:$B,'Single site pricing'!$B$32,1),"WM")</f>
        <v>WM</v>
      </c>
      <c r="C33" s="83" t="s">
        <v>10</v>
      </c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</row>
    <row r="34" spans="1:16" ht="15" hidden="1" x14ac:dyDescent="0.25">
      <c r="A34" s="83" t="s">
        <v>3149</v>
      </c>
      <c r="B34" s="83" t="e">
        <f>INDEX('AQ bands'!$A:$A,MATCH(AQ,'AQ bands'!$B:$B,1),1)</f>
        <v>#N/A</v>
      </c>
      <c r="C34" s="83" t="s">
        <v>10</v>
      </c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</row>
    <row r="35" spans="1:16" ht="14.45" hidden="1" customHeight="1" x14ac:dyDescent="0.25">
      <c r="A35" s="83" t="s">
        <v>3161</v>
      </c>
      <c r="B35" s="85">
        <f ca="1">IF(COUNTIFS($C$7:$C$12,"FAIL")&gt;0,1,0)</f>
        <v>1</v>
      </c>
      <c r="C35" s="83" t="s">
        <v>10</v>
      </c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</row>
    <row r="36" spans="1:16" ht="14.45" hidden="1" customHeight="1" x14ac:dyDescent="0.25">
      <c r="A36" s="83" t="s">
        <v>3156</v>
      </c>
      <c r="B36" s="83">
        <f>IF(Commission_type="SC",-5,0)</f>
        <v>0</v>
      </c>
      <c r="C36" s="83" t="s">
        <v>10</v>
      </c>
    </row>
    <row r="37" spans="1:16" ht="14.45" hidden="1" customHeight="1" x14ac:dyDescent="0.25">
      <c r="A37" s="83" t="s">
        <v>3157</v>
      </c>
      <c r="B37" s="83">
        <f>IF(Commission_type="SC",20,0)</f>
        <v>0</v>
      </c>
      <c r="C37" s="83" t="s">
        <v>10</v>
      </c>
    </row>
    <row r="38" spans="1:16" ht="14.45" hidden="1" customHeight="1" x14ac:dyDescent="0.25">
      <c r="A38" s="83" t="s">
        <v>3158</v>
      </c>
      <c r="B38" s="83">
        <v>0</v>
      </c>
      <c r="C38" s="83" t="s">
        <v>10</v>
      </c>
    </row>
    <row r="39" spans="1:16" ht="14.45" hidden="1" customHeight="1" x14ac:dyDescent="0.25">
      <c r="A39" s="83" t="s">
        <v>3159</v>
      </c>
      <c r="B39" s="83">
        <v>2</v>
      </c>
      <c r="C39" s="83" t="s">
        <v>10</v>
      </c>
    </row>
    <row r="40" spans="1:16" ht="14.45" hidden="1" customHeight="1" x14ac:dyDescent="0.25">
      <c r="A40" s="83" t="s">
        <v>3163</v>
      </c>
      <c r="B40" s="83">
        <f>INT((max_CED-CSD)/365)</f>
        <v>125</v>
      </c>
      <c r="C40" s="83" t="s">
        <v>10</v>
      </c>
    </row>
    <row r="41" spans="1:16" ht="14.45" hidden="1" customHeight="1" x14ac:dyDescent="0.25">
      <c r="A41" s="83" t="s">
        <v>3190</v>
      </c>
      <c r="B41" s="83">
        <f>MAX(0,INT((CSD-matrix_issue_date)/365))</f>
        <v>0</v>
      </c>
      <c r="C41" s="83" t="s">
        <v>10</v>
      </c>
    </row>
    <row r="42" spans="1:16" ht="14.45" hidden="1" customHeight="1" x14ac:dyDescent="0.25"/>
    <row r="43" spans="1:16" ht="14.45" hidden="1" customHeight="1" x14ac:dyDescent="0.25"/>
    <row r="44" spans="1:16" ht="14.45" hidden="1" customHeight="1" x14ac:dyDescent="0.25"/>
    <row r="45" spans="1:16" ht="14.45" hidden="1" customHeight="1" x14ac:dyDescent="0.25"/>
    <row r="46" spans="1:16" ht="14.45" hidden="1" customHeight="1" x14ac:dyDescent="0.25"/>
    <row r="47" spans="1:16" ht="14.45" hidden="1" customHeight="1" x14ac:dyDescent="0.25"/>
    <row r="48" spans="1:16" ht="14.45" hidden="1" customHeight="1" x14ac:dyDescent="0.25"/>
    <row r="49" ht="14.45" hidden="1" customHeight="1" x14ac:dyDescent="0.25"/>
    <row r="50" ht="14.45" hidden="1" customHeight="1" x14ac:dyDescent="0.25"/>
    <row r="51" ht="14.45" hidden="1" customHeight="1" x14ac:dyDescent="0.25"/>
    <row r="52" ht="14.45" hidden="1" customHeight="1" x14ac:dyDescent="0.25"/>
    <row r="53" ht="14.45" hidden="1" customHeight="1" x14ac:dyDescent="0.25"/>
    <row r="54" ht="14.45" hidden="1" customHeight="1" x14ac:dyDescent="0.25"/>
    <row r="55" ht="14.45" hidden="1" customHeight="1" x14ac:dyDescent="0.25"/>
    <row r="56" ht="14.45" hidden="1" customHeight="1" x14ac:dyDescent="0.25"/>
    <row r="57" ht="14.45" hidden="1" customHeight="1" x14ac:dyDescent="0.25"/>
    <row r="58" ht="14.45" hidden="1" customHeight="1" x14ac:dyDescent="0.25"/>
    <row r="59" ht="14.45" hidden="1" customHeight="1" x14ac:dyDescent="0.25"/>
    <row r="60" ht="14.45" hidden="1" customHeight="1" x14ac:dyDescent="0.25"/>
    <row r="61" ht="14.45" hidden="1" customHeight="1" x14ac:dyDescent="0.25"/>
    <row r="62" ht="14.45" hidden="1" customHeight="1" x14ac:dyDescent="0.25"/>
    <row r="63" ht="14.45" hidden="1" customHeight="1" x14ac:dyDescent="0.25"/>
    <row r="64" ht="14.45" hidden="1" customHeight="1" x14ac:dyDescent="0.25"/>
    <row r="65" ht="14.45" hidden="1" customHeight="1" x14ac:dyDescent="0.25"/>
    <row r="66" ht="14.45" hidden="1" customHeight="1" x14ac:dyDescent="0.25"/>
    <row r="67" ht="14.45" hidden="1" customHeight="1" x14ac:dyDescent="0.25"/>
    <row r="68" ht="14.45" hidden="1" customHeight="1" x14ac:dyDescent="0.25"/>
    <row r="69" ht="14.45" hidden="1" customHeight="1" x14ac:dyDescent="0.25"/>
    <row r="70" ht="14.45" customHeight="1" x14ac:dyDescent="0.25"/>
  </sheetData>
  <sheetProtection algorithmName="SHA-512" hashValue="sxhr2ygKTnUxP3yLNJUOdYxUvfiAGGQoK5j6mOnPpEUHXIAf4PE5KkkPHIoDNjqX+K38n+BqNBZcVt5Twd49kw==" saltValue="Gp6s9xqo6wFcY1+INmvx3A==" spinCount="100000" sheet="1" objects="1" scenarios="1"/>
  <mergeCells count="2">
    <mergeCell ref="C9:D9"/>
    <mergeCell ref="C6:D6"/>
  </mergeCells>
  <conditionalFormatting sqref="B11">
    <cfRule type="expression" dxfId="8" priority="4">
      <formula>$B$10="SC"</formula>
    </cfRule>
  </conditionalFormatting>
  <conditionalFormatting sqref="B12">
    <cfRule type="expression" dxfId="7" priority="3">
      <formula>$B$10="UR"</formula>
    </cfRule>
  </conditionalFormatting>
  <conditionalFormatting sqref="B18:O22">
    <cfRule type="cellIs" dxfId="6" priority="1" operator="equal">
      <formula>"N/A"</formula>
    </cfRule>
    <cfRule type="expression" dxfId="5" priority="2">
      <formula>$B$35=1</formula>
    </cfRule>
  </conditionalFormatting>
  <dataValidations count="6">
    <dataValidation type="textLength" errorStyle="information" allowBlank="1" showInputMessage="1" showErrorMessage="1" errorTitle="Postcode" error="Needs to be text upto 8 characters" sqref="B7" xr:uid="{00000000-0002-0000-0000-000000000000}">
      <formula1>0</formula1>
      <formula2>8</formula2>
    </dataValidation>
    <dataValidation type="whole" errorStyle="information" allowBlank="1" showInputMessage="1" showErrorMessage="1" errorTitle="AQ" error="AQ needs to be in the range:_x000a_1-732,000 kWh/year" sqref="B8" xr:uid="{00000000-0002-0000-0000-000001000000}">
      <formula1>1</formula1>
      <formula2>732000</formula2>
    </dataValidation>
    <dataValidation type="date" errorStyle="information" allowBlank="1" showInputMessage="1" showErrorMessage="1" errorTitle="Contract start date" error="Needs to be a date from today - 24 months from now" sqref="B9" xr:uid="{00000000-0002-0000-0000-000002000000}">
      <formula1>min_CSD</formula1>
      <formula2>max_CSD</formula2>
    </dataValidation>
    <dataValidation type="decimal" errorStyle="information" allowBlank="1" showInputMessage="1" showErrorMessage="1" errorTitle="Commission £/day" error="Commission_SC needs to be &gt;= -£5/day_x000a_Commission_SC needs to be &lt;= +£20/day" sqref="B12" xr:uid="{00000000-0002-0000-0000-000003000000}">
      <formula1>-5</formula1>
      <formula2>20</formula2>
    </dataValidation>
    <dataValidation type="decimal" errorStyle="information" allowBlank="1" showInputMessage="1" showErrorMessage="1" errorTitle="Commission p/kWh" error="Invalid commission." sqref="B11" xr:uid="{00000000-0002-0000-0000-000004000000}">
      <formula1>comm_UR_min</formula1>
      <formula2>comm_UR_max</formula2>
    </dataValidation>
    <dataValidation type="list" errorStyle="information" allowBlank="1" showInputMessage="1" showErrorMessage="1" errorTitle="Commission type" error="Must be UR or SC" sqref="B10" xr:uid="{00000000-0002-0000-0000-000005000000}">
      <formula1>"UR,SC"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>
    <tabColor theme="4" tint="0.39997558519241921"/>
  </sheetPr>
  <dimension ref="A1:AG81"/>
  <sheetViews>
    <sheetView showGridLines="0" zoomScale="85" zoomScaleNormal="85" workbookViewId="0">
      <pane ySplit="2" topLeftCell="A3" activePane="bottomLeft" state="frozen"/>
      <selection pane="bottomLeft" activeCell="D11" sqref="D11"/>
    </sheetView>
  </sheetViews>
  <sheetFormatPr defaultColWidth="8.85546875" defaultRowHeight="14.45" customHeight="1" zeroHeight="1" x14ac:dyDescent="0.25"/>
  <cols>
    <col min="1" max="1" width="21.85546875" style="27" customWidth="1"/>
    <col min="2" max="2" width="15.42578125" style="27" bestFit="1" customWidth="1"/>
    <col min="3" max="3" width="15.42578125" style="27" customWidth="1"/>
    <col min="4" max="4" width="16.85546875" style="27" bestFit="1" customWidth="1"/>
    <col min="5" max="6" width="12.85546875" style="27" customWidth="1"/>
    <col min="7" max="7" width="2.5703125" style="27" customWidth="1"/>
    <col min="8" max="8" width="23.140625" style="27" hidden="1" customWidth="1"/>
    <col min="9" max="13" width="15" style="27" hidden="1" customWidth="1"/>
    <col min="14" max="14" width="16.140625" style="27" hidden="1" customWidth="1"/>
    <col min="15" max="15" width="40.140625" style="27" hidden="1" customWidth="1"/>
    <col min="16" max="16" width="14.28515625" style="27" hidden="1" customWidth="1"/>
    <col min="17" max="20" width="11.140625" style="27" hidden="1" customWidth="1"/>
    <col min="21" max="21" width="15" style="27" hidden="1" customWidth="1"/>
    <col min="22" max="22" width="10.42578125" style="27" hidden="1" customWidth="1"/>
    <col min="23" max="23" width="8.85546875" style="27" customWidth="1"/>
    <col min="24" max="26" width="8" style="27" customWidth="1"/>
    <col min="27" max="27" width="10.5703125" style="27" bestFit="1" customWidth="1"/>
    <col min="28" max="33" width="8" style="27" customWidth="1"/>
    <col min="34" max="16384" width="8.85546875" style="27"/>
  </cols>
  <sheetData>
    <row r="1" spans="1:33" ht="46.5" x14ac:dyDescent="0.7">
      <c r="A1" s="26"/>
    </row>
    <row r="2" spans="1:33" ht="15" x14ac:dyDescent="0.25">
      <c r="A2" s="28"/>
    </row>
    <row r="3" spans="1:33" ht="15" x14ac:dyDescent="0.25"/>
    <row r="4" spans="1:33" ht="15" x14ac:dyDescent="0.25">
      <c r="A4" s="78" t="s">
        <v>3170</v>
      </c>
      <c r="B4" s="86"/>
      <c r="C4" s="60"/>
      <c r="D4" s="60"/>
      <c r="E4" s="61"/>
      <c r="F4" s="58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</row>
    <row r="5" spans="1:33" ht="15" x14ac:dyDescent="0.25">
      <c r="A5" s="55"/>
      <c r="B5" s="56"/>
      <c r="C5" s="58"/>
      <c r="D5" s="58"/>
      <c r="E5" s="62"/>
      <c r="F5" s="58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</row>
    <row r="6" spans="1:33" ht="15" x14ac:dyDescent="0.25">
      <c r="A6" s="55" t="s">
        <v>3165</v>
      </c>
      <c r="B6" s="56"/>
      <c r="C6" s="56"/>
      <c r="D6" s="56"/>
      <c r="E6" s="62"/>
      <c r="F6" s="58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</row>
    <row r="7" spans="1:33" ht="15" x14ac:dyDescent="0.25">
      <c r="A7" s="55" t="s">
        <v>3166</v>
      </c>
      <c r="B7" s="56"/>
      <c r="C7" s="56"/>
      <c r="D7" s="56"/>
      <c r="E7" s="62"/>
      <c r="F7" s="58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</row>
    <row r="8" spans="1:33" ht="15" x14ac:dyDescent="0.25">
      <c r="A8" s="55" t="s">
        <v>3168</v>
      </c>
      <c r="B8" s="58"/>
      <c r="C8" s="56"/>
      <c r="D8" s="56"/>
      <c r="E8" s="62"/>
      <c r="F8" s="58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</row>
    <row r="9" spans="1:33" ht="15" x14ac:dyDescent="0.25">
      <c r="A9" s="53" t="s">
        <v>3169</v>
      </c>
      <c r="B9" s="58"/>
      <c r="C9" s="56"/>
      <c r="D9" s="56"/>
      <c r="E9" s="62"/>
      <c r="F9" s="58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</row>
    <row r="10" spans="1:33" ht="15" x14ac:dyDescent="0.25">
      <c r="A10" s="55"/>
      <c r="B10" s="58"/>
      <c r="C10" s="56"/>
      <c r="D10" s="56"/>
      <c r="E10" s="62"/>
      <c r="F10" s="58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</row>
    <row r="11" spans="1:33" ht="15" x14ac:dyDescent="0.25">
      <c r="A11" s="67" t="s">
        <v>3174</v>
      </c>
      <c r="B11" s="87"/>
      <c r="C11" s="87"/>
      <c r="D11" s="68">
        <f ca="1">EOMONTH(TODAY(),23)+1</f>
        <v>44805</v>
      </c>
      <c r="E11" s="62"/>
      <c r="F11" s="58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</row>
    <row r="12" spans="1:33" ht="15" x14ac:dyDescent="0.25">
      <c r="A12" s="88" t="s">
        <v>3175</v>
      </c>
      <c r="B12" s="89"/>
      <c r="C12" s="89"/>
      <c r="D12" s="90">
        <f ca="1">IF(AND(MONTH(TODAY())&gt;=4,MONTH(TODAY())&lt;=9),DATE(YEAR(TODAY())+5,9,30),DATE(YEAR(TODAY())+5,3,31))</f>
        <v>45930</v>
      </c>
      <c r="E12" s="63"/>
      <c r="F12" s="58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</row>
    <row r="13" spans="1:33" ht="15" x14ac:dyDescent="0.25"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X13" s="27" t="s">
        <v>3184</v>
      </c>
    </row>
    <row r="14" spans="1:33" ht="15" x14ac:dyDescent="0.25">
      <c r="A14" s="51" t="s">
        <v>3172</v>
      </c>
      <c r="B14" s="50"/>
      <c r="C14" s="50"/>
      <c r="D14" s="50"/>
      <c r="E14" s="50"/>
      <c r="F14" s="91"/>
      <c r="H14" s="39" t="s">
        <v>8</v>
      </c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37"/>
      <c r="X14" s="39">
        <v>1</v>
      </c>
      <c r="Y14" s="37"/>
      <c r="Z14" s="39">
        <v>2</v>
      </c>
      <c r="AA14" s="37"/>
      <c r="AB14" s="39">
        <v>3</v>
      </c>
      <c r="AC14" s="37"/>
      <c r="AD14" s="39">
        <v>4</v>
      </c>
      <c r="AE14" s="37"/>
      <c r="AF14" s="39">
        <v>5</v>
      </c>
      <c r="AG14" s="37"/>
    </row>
    <row r="15" spans="1:33" ht="15" x14ac:dyDescent="0.25">
      <c r="A15" s="32"/>
      <c r="B15" s="58" t="s">
        <v>3152</v>
      </c>
      <c r="C15" s="58" t="s">
        <v>3153</v>
      </c>
      <c r="D15" s="58"/>
      <c r="E15" s="58"/>
      <c r="F15" s="58"/>
      <c r="G15" s="31"/>
      <c r="H15" s="33"/>
      <c r="I15" s="33"/>
      <c r="J15" s="33"/>
      <c r="K15" s="33"/>
      <c r="L15" s="33"/>
      <c r="M15" s="33"/>
      <c r="N15" s="33"/>
      <c r="O15" s="33"/>
      <c r="P15" s="33" t="s">
        <v>3188</v>
      </c>
      <c r="Q15" s="33"/>
      <c r="R15" s="33"/>
      <c r="S15" s="33"/>
      <c r="T15" s="33"/>
      <c r="U15" s="33"/>
      <c r="V15" s="33"/>
      <c r="W15" s="31"/>
      <c r="X15" s="53" t="s">
        <v>0</v>
      </c>
      <c r="Y15" s="58" t="s">
        <v>1</v>
      </c>
      <c r="Z15" s="58" t="s">
        <v>0</v>
      </c>
      <c r="AA15" s="58" t="s">
        <v>1</v>
      </c>
      <c r="AB15" s="58" t="s">
        <v>0</v>
      </c>
      <c r="AC15" s="58" t="s">
        <v>1</v>
      </c>
      <c r="AD15" s="58" t="s">
        <v>0</v>
      </c>
      <c r="AE15" s="58" t="s">
        <v>1</v>
      </c>
      <c r="AF15" s="58" t="s">
        <v>0</v>
      </c>
      <c r="AG15" s="62" t="s">
        <v>1</v>
      </c>
    </row>
    <row r="16" spans="1:33" ht="15" x14ac:dyDescent="0.25">
      <c r="A16" s="38" t="s">
        <v>5</v>
      </c>
      <c r="B16" s="38" t="s">
        <v>6</v>
      </c>
      <c r="C16" s="38" t="s">
        <v>3154</v>
      </c>
      <c r="D16" s="38" t="s">
        <v>3173</v>
      </c>
      <c r="E16" s="39" t="s">
        <v>3150</v>
      </c>
      <c r="F16" s="92" t="s">
        <v>3160</v>
      </c>
      <c r="H16" s="38" t="s">
        <v>9</v>
      </c>
      <c r="I16" s="38" t="s">
        <v>11</v>
      </c>
      <c r="J16" s="38" t="s">
        <v>12</v>
      </c>
      <c r="K16" s="38" t="s">
        <v>3149</v>
      </c>
      <c r="L16" s="38" t="s">
        <v>3179</v>
      </c>
      <c r="M16" s="38" t="s">
        <v>3180</v>
      </c>
      <c r="N16" s="38" t="s">
        <v>3181</v>
      </c>
      <c r="O16" s="38" t="s">
        <v>3182</v>
      </c>
      <c r="P16" s="38" t="s">
        <v>3187</v>
      </c>
      <c r="Q16" s="38" t="s">
        <v>3185</v>
      </c>
      <c r="R16" s="38" t="s">
        <v>3186</v>
      </c>
      <c r="S16" s="38" t="s">
        <v>3163</v>
      </c>
      <c r="T16" s="38" t="s">
        <v>3189</v>
      </c>
      <c r="U16" s="38" t="s">
        <v>3161</v>
      </c>
      <c r="V16" s="38" t="s">
        <v>3164</v>
      </c>
      <c r="X16" s="38" t="s">
        <v>481</v>
      </c>
      <c r="Y16" s="38" t="s">
        <v>3136</v>
      </c>
      <c r="Z16" s="38" t="s">
        <v>481</v>
      </c>
      <c r="AA16" s="38" t="s">
        <v>3136</v>
      </c>
      <c r="AB16" s="38" t="s">
        <v>481</v>
      </c>
      <c r="AC16" s="38" t="s">
        <v>3136</v>
      </c>
      <c r="AD16" s="38" t="s">
        <v>481</v>
      </c>
      <c r="AE16" s="38" t="s">
        <v>3136</v>
      </c>
      <c r="AF16" s="38" t="s">
        <v>481</v>
      </c>
      <c r="AG16" s="38" t="s">
        <v>3136</v>
      </c>
    </row>
    <row r="17" spans="1:33" ht="15" x14ac:dyDescent="0.25">
      <c r="A17" s="97"/>
      <c r="B17" s="64"/>
      <c r="C17" s="66"/>
      <c r="D17" s="98"/>
      <c r="E17" s="98"/>
      <c r="F17" s="110" t="str">
        <f>IF(COUNTA(A17:E17)=0,"",IF(COUNTIFS($L17:$O17,"FAIL")&gt;0,"FAIL","PASS"))</f>
        <v/>
      </c>
      <c r="H17" s="72">
        <f>IF(LEN($A17)&lt;4,$A17,SUBSTITUTE(LEFT($A17,LEN($A17)-3)," ",""))</f>
        <v>0</v>
      </c>
      <c r="I17" s="34" t="e">
        <f>MATCH($H17,'Postcode-exit zone'!$A:$A,0)</f>
        <v>#N/A</v>
      </c>
      <c r="J17" s="34" t="str">
        <f>IFERROR(INDEX('Postcode-exit zone'!$B:$B,$I17,1),"WM")</f>
        <v>WM</v>
      </c>
      <c r="K17" s="34" t="e">
        <f>INDEX('AQ bands'!$A:$A,MATCH($B17,'AQ bands'!$B:$B,1),1)</f>
        <v>#N/A</v>
      </c>
      <c r="L17" s="34" t="str">
        <f>IF(ISERROR($I17),"FAIL","PASS")</f>
        <v>FAIL</v>
      </c>
      <c r="M17" s="34" t="str">
        <f>IFERROR(IF($B17&lt;0, "FAIL", IF(NOT(ISNUMBER($B17)),"FAIL", "PASS")),"FAIL")</f>
        <v>FAIL</v>
      </c>
      <c r="N17" s="34" t="str">
        <f t="shared" ref="N17:N41" si="0">IFERROR(IF(AND($C17&gt;=comm_UR_min,$C17&lt;=comm_UR_max),"PASS","FAIL"),"FAIL")</f>
        <v>PASS</v>
      </c>
      <c r="O17" s="86" t="str">
        <f t="shared" ref="O17:O41" ca="1" si="1">IFERROR(IF(LEN($D17)=0,"-",IF(NOT(ISNUMBER($D17)),"FAIL",IF($D17&gt;min_CSD+731,"FAIL",IF($D17&lt;min_CSD,"FAIL",IF($D17&lt;=TODAY()+21,IF(backdate_flag=0,"INFO - ASAP start dates can take 21 working days to register.","-"),"PASS"))))),"FAIL")</f>
        <v>-</v>
      </c>
      <c r="P17" s="56" t="str">
        <f t="shared" ref="P17:P22" si="2">IF($E17="Standard",0,IF($E17="Low SC",2,IF($E17="Zero SC",4,"Error")))</f>
        <v>Error</v>
      </c>
      <c r="Q17" s="86" t="e">
        <f>2+P17</f>
        <v>#VALUE!</v>
      </c>
      <c r="R17" s="86" t="e">
        <f>1+P17</f>
        <v>#VALUE!</v>
      </c>
      <c r="S17" s="86" t="str">
        <f t="shared" ref="S17:S41" si="3">IF(D17=0,"N/A",INT((max_CED-$D17)/365))</f>
        <v>N/A</v>
      </c>
      <c r="T17" s="86">
        <f t="shared" ref="T17:T41" si="4">MAX(0,INT((D17-matrix_issue_date)/365))</f>
        <v>0</v>
      </c>
      <c r="U17" s="71" t="s">
        <v>3183</v>
      </c>
      <c r="V17" s="73"/>
      <c r="X17" s="118" t="str">
        <f>IFERROR(IF(AND($F17="PASS",X$14&lt;=$S17),INDEX('Matrix prices'!$I:$N,MATCH($K17&amp;"_"&amp;$J17&amp;"_"&amp;(X$14+$T17),'Matrix prices'!$A:$A,0),$Q17),"N/A"),"N/A")</f>
        <v>N/A</v>
      </c>
      <c r="Y17" s="119" t="str">
        <f>IFERROR(IF(AND($F17="PASS",X$14&lt;=$S17),INDEX('Matrix prices'!$I:$N,MATCH($K17&amp;"_"&amp;$J17&amp;"_"&amp;(X$14+$T17),'Matrix prices'!$A:$A,0),$R17)+$C17,"N/A"),"N/A")</f>
        <v>N/A</v>
      </c>
      <c r="Z17" s="118" t="str">
        <f>IFERROR(IF(AND($F17="PASS",Z$14&lt;=$S17),INDEX('Matrix prices'!$I:$N,MATCH($K17&amp;"_"&amp;$J17&amp;"_"&amp;(Z$14+$T17),'Matrix prices'!$A:$A,0),$Q17),"N/A"),"N/A")</f>
        <v>N/A</v>
      </c>
      <c r="AA17" s="119" t="str">
        <f>IFERROR(IF(AND($F17="PASS",Z$14&lt;=$S17),INDEX('Matrix prices'!$I:$N,MATCH($K17&amp;"_"&amp;$J17&amp;"_"&amp;(Z$14+$T17),'Matrix prices'!$A:$A,0),$R17)+$C17,"N/A"),"N/A")</f>
        <v>N/A</v>
      </c>
      <c r="AB17" s="118" t="str">
        <f>IFERROR(IF(AND($F17="PASS",AB$14&lt;=$S17),INDEX('Matrix prices'!$I:$N,MATCH($K17&amp;"_"&amp;$J17&amp;"_"&amp;(AB$14+$T17),'Matrix prices'!$A:$A,0),$Q17),"N/A"),"N/A")</f>
        <v>N/A</v>
      </c>
      <c r="AC17" s="119" t="str">
        <f>IFERROR(IF(AND($F17="PASS",AB$14&lt;=$S17),INDEX('Matrix prices'!$I:$N,MATCH($K17&amp;"_"&amp;$J17&amp;"_"&amp;(AB$14+$T17),'Matrix prices'!$A:$A,0),$R17)+$C17,"N/A"),"N/A")</f>
        <v>N/A</v>
      </c>
      <c r="AD17" s="118" t="str">
        <f>IFERROR(IF(AND($F17="PASS",AD$14&lt;=$S17),INDEX('Matrix prices'!$I:$N,MATCH($K17&amp;"_"&amp;$J17&amp;"_"&amp;(AD$14+$T17),'Matrix prices'!$A:$A,0),$Q17),"N/A"),"N/A")</f>
        <v>N/A</v>
      </c>
      <c r="AE17" s="119" t="str">
        <f>IFERROR(IF(AND($F17="PASS",AD$14&lt;=$S17),INDEX('Matrix prices'!$I:$N,MATCH($K17&amp;"_"&amp;$J17&amp;"_"&amp;(AD$14+$T17),'Matrix prices'!$A:$A,0),$R17)+$C17,"N/A"),"N/A")</f>
        <v>N/A</v>
      </c>
      <c r="AF17" s="118" t="str">
        <f>IFERROR(IF(AND($F17="PASS",AF$14&lt;=$S17),INDEX('Matrix prices'!$I:$N,MATCH($K17&amp;"_"&amp;$J17&amp;"_"&amp;(AF$14+$T17),'Matrix prices'!$A:$A,0),$Q17),"N/A"),"N/A")</f>
        <v>N/A</v>
      </c>
      <c r="AG17" s="119" t="str">
        <f>IFERROR(IF(AND($F17="PASS",AF$14&lt;=$S17),INDEX('Matrix prices'!$I:$N,MATCH($K17&amp;"_"&amp;$J17&amp;"_"&amp;(AF$14+$T17),'Matrix prices'!$A:$A,0),$R17)+$C17,"N/A"),"N/A")</f>
        <v>N/A</v>
      </c>
    </row>
    <row r="18" spans="1:33" s="29" customFormat="1" ht="15" x14ac:dyDescent="0.25">
      <c r="A18" s="97"/>
      <c r="B18" s="64"/>
      <c r="C18" s="66"/>
      <c r="D18" s="98"/>
      <c r="E18" s="98"/>
      <c r="F18" s="110" t="str">
        <f t="shared" ref="F18:F41" si="5">IF(COUNTA(A18:E18)=0,"",IF(COUNTIFS($L18:$O18,"FAIL")&gt;0,"FAIL","PASS"))</f>
        <v/>
      </c>
      <c r="G18" s="27"/>
      <c r="H18" s="72">
        <f t="shared" ref="H18:H41" si="6">IF(LEN($A18)&lt;4,$A18,SUBSTITUTE(LEFT($A18,LEN($A18)-3)," ",""))</f>
        <v>0</v>
      </c>
      <c r="I18" s="34" t="e">
        <f>MATCH($H18,'Postcode-exit zone'!$A:$A,0)</f>
        <v>#N/A</v>
      </c>
      <c r="J18" s="34" t="str">
        <f>IFERROR(INDEX('Postcode-exit zone'!$B:$B,$I18,1),"WM")</f>
        <v>WM</v>
      </c>
      <c r="K18" s="34" t="e">
        <f>INDEX('AQ bands'!$A:$A,MATCH($B18,'AQ bands'!$B:$B,1),1)</f>
        <v>#N/A</v>
      </c>
      <c r="L18" s="34" t="str">
        <f t="shared" ref="L18:L41" si="7">IF(ISERROR($I18),"FAIL","PASS")</f>
        <v>FAIL</v>
      </c>
      <c r="M18" s="34" t="str">
        <f t="shared" ref="M18:M41" si="8">IFERROR(IF($B18&lt;0, "FAIL", IF(NOT(ISNUMBER($B18)),"FAIL", "PASS")),"FAIL")</f>
        <v>FAIL</v>
      </c>
      <c r="N18" s="34" t="str">
        <f t="shared" si="0"/>
        <v>PASS</v>
      </c>
      <c r="O18" s="56" t="str">
        <f t="shared" ca="1" si="1"/>
        <v>-</v>
      </c>
      <c r="P18" s="56" t="str">
        <f t="shared" si="2"/>
        <v>Error</v>
      </c>
      <c r="Q18" s="56" t="e">
        <f t="shared" ref="Q18:Q41" si="9">2+P18</f>
        <v>#VALUE!</v>
      </c>
      <c r="R18" s="56" t="e">
        <f t="shared" ref="R18:R41" si="10">1+P18</f>
        <v>#VALUE!</v>
      </c>
      <c r="S18" s="56" t="str">
        <f t="shared" si="3"/>
        <v>N/A</v>
      </c>
      <c r="T18" s="86">
        <f t="shared" si="4"/>
        <v>0</v>
      </c>
      <c r="U18" s="36" t="s">
        <v>3183</v>
      </c>
      <c r="V18" s="74"/>
      <c r="W18" s="27"/>
      <c r="X18" s="120" t="str">
        <f>IFERROR(IF(AND($F18="PASS",X$14&lt;=$S18),INDEX('Matrix prices'!$I:$N,MATCH($K18&amp;"_"&amp;$J18&amp;"_"&amp;(X$14+$T18),'Matrix prices'!$A:$A,0),$Q18),"N/A"),"N/A")</f>
        <v>N/A</v>
      </c>
      <c r="Y18" s="117" t="str">
        <f>IFERROR(IF(AND($F18="PASS",X$14&lt;=$S18),INDEX('Matrix prices'!$I:$N,MATCH($K18&amp;"_"&amp;$J18&amp;"_"&amp;(X$14+$T18),'Matrix prices'!$A:$A,0),$R18)+$C18,"N/A"),"N/A")</f>
        <v>N/A</v>
      </c>
      <c r="Z18" s="120" t="str">
        <f>IFERROR(IF(AND($F18="PASS",Z$14&lt;=$S18),INDEX('Matrix prices'!$I:$N,MATCH($K18&amp;"_"&amp;$J18&amp;"_"&amp;(Z$14+$T18),'Matrix prices'!$A:$A,0),$Q18),"N/A"),"N/A")</f>
        <v>N/A</v>
      </c>
      <c r="AA18" s="117" t="str">
        <f>IFERROR(IF(AND($F18="PASS",Z$14&lt;=$S18),INDEX('Matrix prices'!$I:$N,MATCH($K18&amp;"_"&amp;$J18&amp;"_"&amp;(Z$14+$T18),'Matrix prices'!$A:$A,0),$R18)+$C18,"N/A"),"N/A")</f>
        <v>N/A</v>
      </c>
      <c r="AB18" s="120" t="str">
        <f>IFERROR(IF(AND($F18="PASS",AB$14&lt;=$S18),INDEX('Matrix prices'!$I:$N,MATCH($K18&amp;"_"&amp;$J18&amp;"_"&amp;(AB$14+$T18),'Matrix prices'!$A:$A,0),$Q18),"N/A"),"N/A")</f>
        <v>N/A</v>
      </c>
      <c r="AC18" s="117" t="str">
        <f>IFERROR(IF(AND($F18="PASS",AB$14&lt;=$S18),INDEX('Matrix prices'!$I:$N,MATCH($K18&amp;"_"&amp;$J18&amp;"_"&amp;(AB$14+$T18),'Matrix prices'!$A:$A,0),$R18)+$C18,"N/A"),"N/A")</f>
        <v>N/A</v>
      </c>
      <c r="AD18" s="120" t="str">
        <f>IFERROR(IF(AND($F18="PASS",AD$14&lt;=$S18),INDEX('Matrix prices'!$I:$N,MATCH($K18&amp;"_"&amp;$J18&amp;"_"&amp;(AD$14+$T18),'Matrix prices'!$A:$A,0),$Q18),"N/A"),"N/A")</f>
        <v>N/A</v>
      </c>
      <c r="AE18" s="117" t="str">
        <f>IFERROR(IF(AND($F18="PASS",AD$14&lt;=$S18),INDEX('Matrix prices'!$I:$N,MATCH($K18&amp;"_"&amp;$J18&amp;"_"&amp;(AD$14+$T18),'Matrix prices'!$A:$A,0),$R18)+$C18,"N/A"),"N/A")</f>
        <v>N/A</v>
      </c>
      <c r="AF18" s="120" t="str">
        <f>IFERROR(IF(AND($F18="PASS",AF$14&lt;=$S18),INDEX('Matrix prices'!$I:$N,MATCH($K18&amp;"_"&amp;$J18&amp;"_"&amp;(AF$14+$T18),'Matrix prices'!$A:$A,0),$Q18),"N/A"),"N/A")</f>
        <v>N/A</v>
      </c>
      <c r="AG18" s="117" t="str">
        <f>IFERROR(IF(AND($F18="PASS",AF$14&lt;=$S18),INDEX('Matrix prices'!$I:$N,MATCH($K18&amp;"_"&amp;$J18&amp;"_"&amp;(AF$14+$T18),'Matrix prices'!$A:$A,0),$R18)+$C18,"N/A"),"N/A")</f>
        <v>N/A</v>
      </c>
    </row>
    <row r="19" spans="1:33" ht="15" x14ac:dyDescent="0.25">
      <c r="A19" s="97"/>
      <c r="B19" s="64"/>
      <c r="C19" s="66"/>
      <c r="D19" s="98"/>
      <c r="E19" s="98"/>
      <c r="F19" s="110" t="str">
        <f t="shared" si="5"/>
        <v/>
      </c>
      <c r="H19" s="72">
        <f t="shared" si="6"/>
        <v>0</v>
      </c>
      <c r="I19" s="34" t="e">
        <f>MATCH($H19,'Postcode-exit zone'!$A:$A,0)</f>
        <v>#N/A</v>
      </c>
      <c r="J19" s="34" t="str">
        <f>IFERROR(INDEX('Postcode-exit zone'!$B:$B,$I19,1),"WM")</f>
        <v>WM</v>
      </c>
      <c r="K19" s="34" t="e">
        <f>INDEX('AQ bands'!$A:$A,MATCH($B19,'AQ bands'!$B:$B,1),1)</f>
        <v>#N/A</v>
      </c>
      <c r="L19" s="34" t="str">
        <f t="shared" si="7"/>
        <v>FAIL</v>
      </c>
      <c r="M19" s="34" t="str">
        <f t="shared" si="8"/>
        <v>FAIL</v>
      </c>
      <c r="N19" s="34" t="str">
        <f t="shared" si="0"/>
        <v>PASS</v>
      </c>
      <c r="O19" s="56" t="str">
        <f t="shared" ca="1" si="1"/>
        <v>-</v>
      </c>
      <c r="P19" s="56" t="str">
        <f t="shared" si="2"/>
        <v>Error</v>
      </c>
      <c r="Q19" s="56" t="e">
        <f t="shared" si="9"/>
        <v>#VALUE!</v>
      </c>
      <c r="R19" s="56" t="e">
        <f t="shared" si="10"/>
        <v>#VALUE!</v>
      </c>
      <c r="S19" s="56" t="str">
        <f t="shared" si="3"/>
        <v>N/A</v>
      </c>
      <c r="T19" s="86">
        <f t="shared" si="4"/>
        <v>0</v>
      </c>
      <c r="U19" s="36" t="s">
        <v>3183</v>
      </c>
      <c r="V19" s="74"/>
      <c r="X19" s="120" t="str">
        <f>IFERROR(IF(AND($F19="PASS",X$14&lt;=$S19),INDEX('Matrix prices'!$I:$N,MATCH($K19&amp;"_"&amp;$J19&amp;"_"&amp;(X$14+$T19),'Matrix prices'!$A:$A,0),$Q19),"N/A"),"N/A")</f>
        <v>N/A</v>
      </c>
      <c r="Y19" s="117" t="str">
        <f>IFERROR(IF(AND($F19="PASS",X$14&lt;=$S19),INDEX('Matrix prices'!$I:$N,MATCH($K19&amp;"_"&amp;$J19&amp;"_"&amp;(X$14+$T19),'Matrix prices'!$A:$A,0),$R19)+$C19,"N/A"),"N/A")</f>
        <v>N/A</v>
      </c>
      <c r="Z19" s="120" t="str">
        <f>IFERROR(IF(AND($F19="PASS",Z$14&lt;=$S19),INDEX('Matrix prices'!$I:$N,MATCH($K19&amp;"_"&amp;$J19&amp;"_"&amp;(Z$14+$T19),'Matrix prices'!$A:$A,0),$Q19),"N/A"),"N/A")</f>
        <v>N/A</v>
      </c>
      <c r="AA19" s="117" t="str">
        <f>IFERROR(IF(AND($F19="PASS",Z$14&lt;=$S19),INDEX('Matrix prices'!$I:$N,MATCH($K19&amp;"_"&amp;$J19&amp;"_"&amp;(Z$14+$T19),'Matrix prices'!$A:$A,0),$R19)+$C19,"N/A"),"N/A")</f>
        <v>N/A</v>
      </c>
      <c r="AB19" s="120" t="str">
        <f>IFERROR(IF(AND($F19="PASS",AB$14&lt;=$S19),INDEX('Matrix prices'!$I:$N,MATCH($K19&amp;"_"&amp;$J19&amp;"_"&amp;(AB$14+$T19),'Matrix prices'!$A:$A,0),$Q19),"N/A"),"N/A")</f>
        <v>N/A</v>
      </c>
      <c r="AC19" s="117" t="str">
        <f>IFERROR(IF(AND($F19="PASS",AB$14&lt;=$S19),INDEX('Matrix prices'!$I:$N,MATCH($K19&amp;"_"&amp;$J19&amp;"_"&amp;(AB$14+$T19),'Matrix prices'!$A:$A,0),$R19)+$C19,"N/A"),"N/A")</f>
        <v>N/A</v>
      </c>
      <c r="AD19" s="120" t="str">
        <f>IFERROR(IF(AND($F19="PASS",AD$14&lt;=$S19),INDEX('Matrix prices'!$I:$N,MATCH($K19&amp;"_"&amp;$J19&amp;"_"&amp;(AD$14+$T19),'Matrix prices'!$A:$A,0),$Q19),"N/A"),"N/A")</f>
        <v>N/A</v>
      </c>
      <c r="AE19" s="117" t="str">
        <f>IFERROR(IF(AND($F19="PASS",AD$14&lt;=$S19),INDEX('Matrix prices'!$I:$N,MATCH($K19&amp;"_"&amp;$J19&amp;"_"&amp;(AD$14+$T19),'Matrix prices'!$A:$A,0),$R19)+$C19,"N/A"),"N/A")</f>
        <v>N/A</v>
      </c>
      <c r="AF19" s="120" t="str">
        <f>IFERROR(IF(AND($F19="PASS",AF$14&lt;=$S19),INDEX('Matrix prices'!$I:$N,MATCH($K19&amp;"_"&amp;$J19&amp;"_"&amp;(AF$14+$T19),'Matrix prices'!$A:$A,0),$Q19),"N/A"),"N/A")</f>
        <v>N/A</v>
      </c>
      <c r="AG19" s="117" t="str">
        <f>IFERROR(IF(AND($F19="PASS",AF$14&lt;=$S19),INDEX('Matrix prices'!$I:$N,MATCH($K19&amp;"_"&amp;$J19&amp;"_"&amp;(AF$14+$T19),'Matrix prices'!$A:$A,0),$R19)+$C19,"N/A"),"N/A")</f>
        <v>N/A</v>
      </c>
    </row>
    <row r="20" spans="1:33" ht="15" x14ac:dyDescent="0.25">
      <c r="A20" s="97"/>
      <c r="B20" s="64"/>
      <c r="C20" s="66"/>
      <c r="D20" s="98"/>
      <c r="E20" s="98"/>
      <c r="F20" s="110" t="str">
        <f t="shared" si="5"/>
        <v/>
      </c>
      <c r="H20" s="72">
        <f t="shared" si="6"/>
        <v>0</v>
      </c>
      <c r="I20" s="34" t="e">
        <f>MATCH($H20,'Postcode-exit zone'!$A:$A,0)</f>
        <v>#N/A</v>
      </c>
      <c r="J20" s="34" t="str">
        <f>IFERROR(INDEX('Postcode-exit zone'!$B:$B,$I20,1),"WM")</f>
        <v>WM</v>
      </c>
      <c r="K20" s="34" t="e">
        <f>INDEX('AQ bands'!$A:$A,MATCH($B20,'AQ bands'!$B:$B,1),1)</f>
        <v>#N/A</v>
      </c>
      <c r="L20" s="34" t="str">
        <f t="shared" si="7"/>
        <v>FAIL</v>
      </c>
      <c r="M20" s="34" t="str">
        <f t="shared" si="8"/>
        <v>FAIL</v>
      </c>
      <c r="N20" s="34" t="str">
        <f t="shared" si="0"/>
        <v>PASS</v>
      </c>
      <c r="O20" s="56" t="str">
        <f t="shared" ca="1" si="1"/>
        <v>-</v>
      </c>
      <c r="P20" s="56" t="str">
        <f t="shared" si="2"/>
        <v>Error</v>
      </c>
      <c r="Q20" s="56" t="e">
        <f t="shared" si="9"/>
        <v>#VALUE!</v>
      </c>
      <c r="R20" s="56" t="e">
        <f t="shared" si="10"/>
        <v>#VALUE!</v>
      </c>
      <c r="S20" s="56" t="str">
        <f t="shared" si="3"/>
        <v>N/A</v>
      </c>
      <c r="T20" s="86">
        <f t="shared" si="4"/>
        <v>0</v>
      </c>
      <c r="U20" s="36" t="s">
        <v>3183</v>
      </c>
      <c r="V20" s="74"/>
      <c r="X20" s="120" t="str">
        <f>IFERROR(IF(AND($F20="PASS",X$14&lt;=$S20),INDEX('Matrix prices'!$I:$N,MATCH($K20&amp;"_"&amp;$J20&amp;"_"&amp;(X$14+$T20),'Matrix prices'!$A:$A,0),$Q20),"N/A"),"N/A")</f>
        <v>N/A</v>
      </c>
      <c r="Y20" s="117" t="str">
        <f>IFERROR(IF(AND($F20="PASS",X$14&lt;=$S20),INDEX('Matrix prices'!$I:$N,MATCH($K20&amp;"_"&amp;$J20&amp;"_"&amp;(X$14+$T20),'Matrix prices'!$A:$A,0),$R20)+$C20,"N/A"),"N/A")</f>
        <v>N/A</v>
      </c>
      <c r="Z20" s="120" t="str">
        <f>IFERROR(IF(AND($F20="PASS",Z$14&lt;=$S20),INDEX('Matrix prices'!$I:$N,MATCH($K20&amp;"_"&amp;$J20&amp;"_"&amp;(Z$14+$T20),'Matrix prices'!$A:$A,0),$Q20),"N/A"),"N/A")</f>
        <v>N/A</v>
      </c>
      <c r="AA20" s="117" t="str">
        <f>IFERROR(IF(AND($F20="PASS",Z$14&lt;=$S20),INDEX('Matrix prices'!$I:$N,MATCH($K20&amp;"_"&amp;$J20&amp;"_"&amp;(Z$14+$T20),'Matrix prices'!$A:$A,0),$R20)+$C20,"N/A"),"N/A")</f>
        <v>N/A</v>
      </c>
      <c r="AB20" s="120" t="str">
        <f>IFERROR(IF(AND($F20="PASS",AB$14&lt;=$S20),INDEX('Matrix prices'!$I:$N,MATCH($K20&amp;"_"&amp;$J20&amp;"_"&amp;(AB$14+$T20),'Matrix prices'!$A:$A,0),$Q20),"N/A"),"N/A")</f>
        <v>N/A</v>
      </c>
      <c r="AC20" s="117" t="str">
        <f>IFERROR(IF(AND($F20="PASS",AB$14&lt;=$S20),INDEX('Matrix prices'!$I:$N,MATCH($K20&amp;"_"&amp;$J20&amp;"_"&amp;(AB$14+$T20),'Matrix prices'!$A:$A,0),$R20)+$C20,"N/A"),"N/A")</f>
        <v>N/A</v>
      </c>
      <c r="AD20" s="120" t="str">
        <f>IFERROR(IF(AND($F20="PASS",AD$14&lt;=$S20),INDEX('Matrix prices'!$I:$N,MATCH($K20&amp;"_"&amp;$J20&amp;"_"&amp;(AD$14+$T20),'Matrix prices'!$A:$A,0),$Q20),"N/A"),"N/A")</f>
        <v>N/A</v>
      </c>
      <c r="AE20" s="117" t="str">
        <f>IFERROR(IF(AND($F20="PASS",AD$14&lt;=$S20),INDEX('Matrix prices'!$I:$N,MATCH($K20&amp;"_"&amp;$J20&amp;"_"&amp;(AD$14+$T20),'Matrix prices'!$A:$A,0),$R20)+$C20,"N/A"),"N/A")</f>
        <v>N/A</v>
      </c>
      <c r="AF20" s="120" t="str">
        <f>IFERROR(IF(AND($F20="PASS",AF$14&lt;=$S20),INDEX('Matrix prices'!$I:$N,MATCH($K20&amp;"_"&amp;$J20&amp;"_"&amp;(AF$14+$T20),'Matrix prices'!$A:$A,0),$Q20),"N/A"),"N/A")</f>
        <v>N/A</v>
      </c>
      <c r="AG20" s="117" t="str">
        <f>IFERROR(IF(AND($F20="PASS",AF$14&lt;=$S20),INDEX('Matrix prices'!$I:$N,MATCH($K20&amp;"_"&amp;$J20&amp;"_"&amp;(AF$14+$T20),'Matrix prices'!$A:$A,0),$R20)+$C20,"N/A"),"N/A")</f>
        <v>N/A</v>
      </c>
    </row>
    <row r="21" spans="1:33" ht="15" x14ac:dyDescent="0.25">
      <c r="A21" s="97"/>
      <c r="B21" s="64"/>
      <c r="C21" s="66"/>
      <c r="D21" s="98"/>
      <c r="E21" s="98"/>
      <c r="F21" s="110" t="str">
        <f t="shared" si="5"/>
        <v/>
      </c>
      <c r="H21" s="72">
        <f t="shared" si="6"/>
        <v>0</v>
      </c>
      <c r="I21" s="34" t="e">
        <f>MATCH($H21,'Postcode-exit zone'!$A:$A,0)</f>
        <v>#N/A</v>
      </c>
      <c r="J21" s="34" t="str">
        <f>IFERROR(INDEX('Postcode-exit zone'!$B:$B,$I21,1),"WM")</f>
        <v>WM</v>
      </c>
      <c r="K21" s="34" t="e">
        <f>INDEX('AQ bands'!$A:$A,MATCH($B21,'AQ bands'!$B:$B,1),1)</f>
        <v>#N/A</v>
      </c>
      <c r="L21" s="34" t="str">
        <f t="shared" si="7"/>
        <v>FAIL</v>
      </c>
      <c r="M21" s="34" t="str">
        <f t="shared" si="8"/>
        <v>FAIL</v>
      </c>
      <c r="N21" s="34" t="str">
        <f t="shared" si="0"/>
        <v>PASS</v>
      </c>
      <c r="O21" s="56" t="str">
        <f t="shared" ca="1" si="1"/>
        <v>-</v>
      </c>
      <c r="P21" s="56" t="str">
        <f t="shared" si="2"/>
        <v>Error</v>
      </c>
      <c r="Q21" s="56" t="e">
        <f t="shared" si="9"/>
        <v>#VALUE!</v>
      </c>
      <c r="R21" s="56" t="e">
        <f t="shared" si="10"/>
        <v>#VALUE!</v>
      </c>
      <c r="S21" s="56" t="str">
        <f t="shared" si="3"/>
        <v>N/A</v>
      </c>
      <c r="T21" s="86">
        <f t="shared" si="4"/>
        <v>0</v>
      </c>
      <c r="U21" s="36" t="s">
        <v>3183</v>
      </c>
      <c r="V21" s="74"/>
      <c r="X21" s="120" t="str">
        <f>IFERROR(IF(AND($F21="PASS",X$14&lt;=$S21),INDEX('Matrix prices'!$I:$N,MATCH($K21&amp;"_"&amp;$J21&amp;"_"&amp;(X$14+$T21),'Matrix prices'!$A:$A,0),$Q21),"N/A"),"N/A")</f>
        <v>N/A</v>
      </c>
      <c r="Y21" s="117" t="str">
        <f>IFERROR(IF(AND($F21="PASS",X$14&lt;=$S21),INDEX('Matrix prices'!$I:$N,MATCH($K21&amp;"_"&amp;$J21&amp;"_"&amp;(X$14+$T21),'Matrix prices'!$A:$A,0),$R21)+$C21,"N/A"),"N/A")</f>
        <v>N/A</v>
      </c>
      <c r="Z21" s="120" t="str">
        <f>IFERROR(IF(AND($F21="PASS",Z$14&lt;=$S21),INDEX('Matrix prices'!$I:$N,MATCH($K21&amp;"_"&amp;$J21&amp;"_"&amp;(Z$14+$T21),'Matrix prices'!$A:$A,0),$Q21),"N/A"),"N/A")</f>
        <v>N/A</v>
      </c>
      <c r="AA21" s="117" t="str">
        <f>IFERROR(IF(AND($F21="PASS",Z$14&lt;=$S21),INDEX('Matrix prices'!$I:$N,MATCH($K21&amp;"_"&amp;$J21&amp;"_"&amp;(Z$14+$T21),'Matrix prices'!$A:$A,0),$R21)+$C21,"N/A"),"N/A")</f>
        <v>N/A</v>
      </c>
      <c r="AB21" s="120" t="str">
        <f>IFERROR(IF(AND($F21="PASS",AB$14&lt;=$S21),INDEX('Matrix prices'!$I:$N,MATCH($K21&amp;"_"&amp;$J21&amp;"_"&amp;(AB$14+$T21),'Matrix prices'!$A:$A,0),$Q21),"N/A"),"N/A")</f>
        <v>N/A</v>
      </c>
      <c r="AC21" s="117" t="str">
        <f>IFERROR(IF(AND($F21="PASS",AB$14&lt;=$S21),INDEX('Matrix prices'!$I:$N,MATCH($K21&amp;"_"&amp;$J21&amp;"_"&amp;(AB$14+$T21),'Matrix prices'!$A:$A,0),$R21)+$C21,"N/A"),"N/A")</f>
        <v>N/A</v>
      </c>
      <c r="AD21" s="120" t="str">
        <f>IFERROR(IF(AND($F21="PASS",AD$14&lt;=$S21),INDEX('Matrix prices'!$I:$N,MATCH($K21&amp;"_"&amp;$J21&amp;"_"&amp;(AD$14+$T21),'Matrix prices'!$A:$A,0),$Q21),"N/A"),"N/A")</f>
        <v>N/A</v>
      </c>
      <c r="AE21" s="117" t="str">
        <f>IFERROR(IF(AND($F21="PASS",AD$14&lt;=$S21),INDEX('Matrix prices'!$I:$N,MATCH($K21&amp;"_"&amp;$J21&amp;"_"&amp;(AD$14+$T21),'Matrix prices'!$A:$A,0),$R21)+$C21,"N/A"),"N/A")</f>
        <v>N/A</v>
      </c>
      <c r="AF21" s="120" t="str">
        <f>IFERROR(IF(AND($F21="PASS",AF$14&lt;=$S21),INDEX('Matrix prices'!$I:$N,MATCH($K21&amp;"_"&amp;$J21&amp;"_"&amp;(AF$14+$T21),'Matrix prices'!$A:$A,0),$Q21),"N/A"),"N/A")</f>
        <v>N/A</v>
      </c>
      <c r="AG21" s="117" t="str">
        <f>IFERROR(IF(AND($F21="PASS",AF$14&lt;=$S21),INDEX('Matrix prices'!$I:$N,MATCH($K21&amp;"_"&amp;$J21&amp;"_"&amp;(AF$14+$T21),'Matrix prices'!$A:$A,0),$R21)+$C21,"N/A"),"N/A")</f>
        <v>N/A</v>
      </c>
    </row>
    <row r="22" spans="1:33" ht="15" x14ac:dyDescent="0.25">
      <c r="A22" s="97"/>
      <c r="B22" s="64"/>
      <c r="C22" s="66"/>
      <c r="D22" s="98"/>
      <c r="E22" s="98"/>
      <c r="F22" s="110" t="str">
        <f t="shared" si="5"/>
        <v/>
      </c>
      <c r="H22" s="72">
        <f t="shared" si="6"/>
        <v>0</v>
      </c>
      <c r="I22" s="34" t="e">
        <f>MATCH($H22,'Postcode-exit zone'!$A:$A,0)</f>
        <v>#N/A</v>
      </c>
      <c r="J22" s="34" t="str">
        <f>IFERROR(INDEX('Postcode-exit zone'!$B:$B,$I22,1),"WM")</f>
        <v>WM</v>
      </c>
      <c r="K22" s="34" t="e">
        <f>INDEX('AQ bands'!$A:$A,MATCH($B22,'AQ bands'!$B:$B,1),1)</f>
        <v>#N/A</v>
      </c>
      <c r="L22" s="34" t="str">
        <f t="shared" si="7"/>
        <v>FAIL</v>
      </c>
      <c r="M22" s="34" t="str">
        <f t="shared" si="8"/>
        <v>FAIL</v>
      </c>
      <c r="N22" s="34" t="str">
        <f t="shared" si="0"/>
        <v>PASS</v>
      </c>
      <c r="O22" s="56" t="str">
        <f t="shared" ca="1" si="1"/>
        <v>-</v>
      </c>
      <c r="P22" s="56" t="str">
        <f t="shared" si="2"/>
        <v>Error</v>
      </c>
      <c r="Q22" s="56" t="e">
        <f t="shared" si="9"/>
        <v>#VALUE!</v>
      </c>
      <c r="R22" s="56" t="e">
        <f t="shared" si="10"/>
        <v>#VALUE!</v>
      </c>
      <c r="S22" s="56" t="str">
        <f t="shared" si="3"/>
        <v>N/A</v>
      </c>
      <c r="T22" s="86">
        <f t="shared" si="4"/>
        <v>0</v>
      </c>
      <c r="U22" s="36" t="s">
        <v>3183</v>
      </c>
      <c r="V22" s="74"/>
      <c r="X22" s="120" t="str">
        <f>IFERROR(IF(AND($F22="PASS",X$14&lt;=$S22),INDEX('Matrix prices'!$I:$N,MATCH($K22&amp;"_"&amp;$J22&amp;"_"&amp;(X$14+$T22),'Matrix prices'!$A:$A,0),$Q22),"N/A"),"N/A")</f>
        <v>N/A</v>
      </c>
      <c r="Y22" s="117" t="str">
        <f>IFERROR(IF(AND($F22="PASS",X$14&lt;=$S22),INDEX('Matrix prices'!$I:$N,MATCH($K22&amp;"_"&amp;$J22&amp;"_"&amp;(X$14+$T22),'Matrix prices'!$A:$A,0),$R22)+$C22,"N/A"),"N/A")</f>
        <v>N/A</v>
      </c>
      <c r="Z22" s="120" t="str">
        <f>IFERROR(IF(AND($F22="PASS",Z$14&lt;=$S22),INDEX('Matrix prices'!$I:$N,MATCH($K22&amp;"_"&amp;$J22&amp;"_"&amp;(Z$14+$T22),'Matrix prices'!$A:$A,0),$Q22),"N/A"),"N/A")</f>
        <v>N/A</v>
      </c>
      <c r="AA22" s="117" t="str">
        <f>IFERROR(IF(AND($F22="PASS",Z$14&lt;=$S22),INDEX('Matrix prices'!$I:$N,MATCH($K22&amp;"_"&amp;$J22&amp;"_"&amp;(Z$14+$T22),'Matrix prices'!$A:$A,0),$R22)+$C22,"N/A"),"N/A")</f>
        <v>N/A</v>
      </c>
      <c r="AB22" s="120" t="str">
        <f>IFERROR(IF(AND($F22="PASS",AB$14&lt;=$S22),INDEX('Matrix prices'!$I:$N,MATCH($K22&amp;"_"&amp;$J22&amp;"_"&amp;(AB$14+$T22),'Matrix prices'!$A:$A,0),$Q22),"N/A"),"N/A")</f>
        <v>N/A</v>
      </c>
      <c r="AC22" s="117" t="str">
        <f>IFERROR(IF(AND($F22="PASS",AB$14&lt;=$S22),INDEX('Matrix prices'!$I:$N,MATCH($K22&amp;"_"&amp;$J22&amp;"_"&amp;(AB$14+$T22),'Matrix prices'!$A:$A,0),$R22)+$C22,"N/A"),"N/A")</f>
        <v>N/A</v>
      </c>
      <c r="AD22" s="120" t="str">
        <f>IFERROR(IF(AND($F22="PASS",AD$14&lt;=$S22),INDEX('Matrix prices'!$I:$N,MATCH($K22&amp;"_"&amp;$J22&amp;"_"&amp;(AD$14+$T22),'Matrix prices'!$A:$A,0),$Q22),"N/A"),"N/A")</f>
        <v>N/A</v>
      </c>
      <c r="AE22" s="117" t="str">
        <f>IFERROR(IF(AND($F22="PASS",AD$14&lt;=$S22),INDEX('Matrix prices'!$I:$N,MATCH($K22&amp;"_"&amp;$J22&amp;"_"&amp;(AD$14+$T22),'Matrix prices'!$A:$A,0),$R22)+$C22,"N/A"),"N/A")</f>
        <v>N/A</v>
      </c>
      <c r="AF22" s="120" t="str">
        <f>IFERROR(IF(AND($F22="PASS",AF$14&lt;=$S22),INDEX('Matrix prices'!$I:$N,MATCH($K22&amp;"_"&amp;$J22&amp;"_"&amp;(AF$14+$T22),'Matrix prices'!$A:$A,0),$Q22),"N/A"),"N/A")</f>
        <v>N/A</v>
      </c>
      <c r="AG22" s="117" t="str">
        <f>IFERROR(IF(AND($F22="PASS",AF$14&lt;=$S22),INDEX('Matrix prices'!$I:$N,MATCH($K22&amp;"_"&amp;$J22&amp;"_"&amp;(AF$14+$T22),'Matrix prices'!$A:$A,0),$R22)+$C22,"N/A"),"N/A")</f>
        <v>N/A</v>
      </c>
    </row>
    <row r="23" spans="1:33" ht="15" x14ac:dyDescent="0.25">
      <c r="A23" s="97"/>
      <c r="B23" s="64"/>
      <c r="C23" s="66"/>
      <c r="D23" s="98"/>
      <c r="E23" s="98"/>
      <c r="F23" s="110" t="str">
        <f t="shared" si="5"/>
        <v/>
      </c>
      <c r="H23" s="72">
        <f t="shared" si="6"/>
        <v>0</v>
      </c>
      <c r="I23" s="34" t="e">
        <f>MATCH($H23,'Postcode-exit zone'!$A:$A,0)</f>
        <v>#N/A</v>
      </c>
      <c r="J23" s="34" t="str">
        <f>IFERROR(INDEX('Postcode-exit zone'!$B:$B,$I23,1),"WM")</f>
        <v>WM</v>
      </c>
      <c r="K23" s="34" t="e">
        <f>INDEX('AQ bands'!$A:$A,MATCH($B23,'AQ bands'!$B:$B,1),1)</f>
        <v>#N/A</v>
      </c>
      <c r="L23" s="34" t="str">
        <f t="shared" si="7"/>
        <v>FAIL</v>
      </c>
      <c r="M23" s="34" t="str">
        <f t="shared" si="8"/>
        <v>FAIL</v>
      </c>
      <c r="N23" s="34" t="str">
        <f t="shared" si="0"/>
        <v>PASS</v>
      </c>
      <c r="O23" s="56" t="str">
        <f t="shared" ca="1" si="1"/>
        <v>-</v>
      </c>
      <c r="P23" s="56" t="str">
        <f>IF($E23="Standard",0,IF($E23="Low SC",2,IF($E23="Zero SC",4,"Error")))</f>
        <v>Error</v>
      </c>
      <c r="Q23" s="56" t="e">
        <f t="shared" si="9"/>
        <v>#VALUE!</v>
      </c>
      <c r="R23" s="56" t="e">
        <f t="shared" si="10"/>
        <v>#VALUE!</v>
      </c>
      <c r="S23" s="56" t="str">
        <f t="shared" si="3"/>
        <v>N/A</v>
      </c>
      <c r="T23" s="86">
        <f t="shared" si="4"/>
        <v>0</v>
      </c>
      <c r="U23" s="36" t="s">
        <v>3183</v>
      </c>
      <c r="V23" s="74"/>
      <c r="X23" s="120" t="str">
        <f>IFERROR(IF(AND($F23="PASS",X$14&lt;=$S23),INDEX('Matrix prices'!$I:$N,MATCH($K23&amp;"_"&amp;$J23&amp;"_"&amp;(X$14+$T23),'Matrix prices'!$A:$A,0),$Q23),"N/A"),"N/A")</f>
        <v>N/A</v>
      </c>
      <c r="Y23" s="117" t="str">
        <f>IFERROR(IF(AND($F23="PASS",X$14&lt;=$S23),INDEX('Matrix prices'!$I:$N,MATCH($K23&amp;"_"&amp;$J23&amp;"_"&amp;(X$14+$T23),'Matrix prices'!$A:$A,0),$R23)+$C23,"N/A"),"N/A")</f>
        <v>N/A</v>
      </c>
      <c r="Z23" s="120" t="str">
        <f>IFERROR(IF(AND($F23="PASS",Z$14&lt;=$S23),INDEX('Matrix prices'!$I:$N,MATCH($K23&amp;"_"&amp;$J23&amp;"_"&amp;(Z$14+$T23),'Matrix prices'!$A:$A,0),$Q23),"N/A"),"N/A")</f>
        <v>N/A</v>
      </c>
      <c r="AA23" s="117" t="str">
        <f>IFERROR(IF(AND($F23="PASS",Z$14&lt;=$S23),INDEX('Matrix prices'!$I:$N,MATCH($K23&amp;"_"&amp;$J23&amp;"_"&amp;(Z$14+$T23),'Matrix prices'!$A:$A,0),$R23)+$C23,"N/A"),"N/A")</f>
        <v>N/A</v>
      </c>
      <c r="AB23" s="120" t="str">
        <f>IFERROR(IF(AND($F23="PASS",AB$14&lt;=$S23),INDEX('Matrix prices'!$I:$N,MATCH($K23&amp;"_"&amp;$J23&amp;"_"&amp;(AB$14+$T23),'Matrix prices'!$A:$A,0),$Q23),"N/A"),"N/A")</f>
        <v>N/A</v>
      </c>
      <c r="AC23" s="117" t="str">
        <f>IFERROR(IF(AND($F23="PASS",AB$14&lt;=$S23),INDEX('Matrix prices'!$I:$N,MATCH($K23&amp;"_"&amp;$J23&amp;"_"&amp;(AB$14+$T23),'Matrix prices'!$A:$A,0),$R23)+$C23,"N/A"),"N/A")</f>
        <v>N/A</v>
      </c>
      <c r="AD23" s="120" t="str">
        <f>IFERROR(IF(AND($F23="PASS",AD$14&lt;=$S23),INDEX('Matrix prices'!$I:$N,MATCH($K23&amp;"_"&amp;$J23&amp;"_"&amp;(AD$14+$T23),'Matrix prices'!$A:$A,0),$Q23),"N/A"),"N/A")</f>
        <v>N/A</v>
      </c>
      <c r="AE23" s="117" t="str">
        <f>IFERROR(IF(AND($F23="PASS",AD$14&lt;=$S23),INDEX('Matrix prices'!$I:$N,MATCH($K23&amp;"_"&amp;$J23&amp;"_"&amp;(AD$14+$T23),'Matrix prices'!$A:$A,0),$R23)+$C23,"N/A"),"N/A")</f>
        <v>N/A</v>
      </c>
      <c r="AF23" s="120" t="str">
        <f>IFERROR(IF(AND($F23="PASS",AF$14&lt;=$S23),INDEX('Matrix prices'!$I:$N,MATCH($K23&amp;"_"&amp;$J23&amp;"_"&amp;(AF$14+$T23),'Matrix prices'!$A:$A,0),$Q23),"N/A"),"N/A")</f>
        <v>N/A</v>
      </c>
      <c r="AG23" s="117" t="str">
        <f>IFERROR(IF(AND($F23="PASS",AF$14&lt;=$S23),INDEX('Matrix prices'!$I:$N,MATCH($K23&amp;"_"&amp;$J23&amp;"_"&amp;(AF$14+$T23),'Matrix prices'!$A:$A,0),$R23)+$C23,"N/A"),"N/A")</f>
        <v>N/A</v>
      </c>
    </row>
    <row r="24" spans="1:33" ht="15" x14ac:dyDescent="0.25">
      <c r="A24" s="97"/>
      <c r="B24" s="64"/>
      <c r="C24" s="66"/>
      <c r="D24" s="98"/>
      <c r="E24" s="98"/>
      <c r="F24" s="110" t="str">
        <f t="shared" si="5"/>
        <v/>
      </c>
      <c r="H24" s="72">
        <f t="shared" si="6"/>
        <v>0</v>
      </c>
      <c r="I24" s="34" t="e">
        <f>MATCH($H24,'Postcode-exit zone'!$A:$A,0)</f>
        <v>#N/A</v>
      </c>
      <c r="J24" s="34" t="str">
        <f>IFERROR(INDEX('Postcode-exit zone'!$B:$B,$I24,1),"WM")</f>
        <v>WM</v>
      </c>
      <c r="K24" s="34" t="e">
        <f>INDEX('AQ bands'!$A:$A,MATCH($B24,'AQ bands'!$B:$B,1),1)</f>
        <v>#N/A</v>
      </c>
      <c r="L24" s="34" t="str">
        <f t="shared" si="7"/>
        <v>FAIL</v>
      </c>
      <c r="M24" s="34" t="str">
        <f t="shared" si="8"/>
        <v>FAIL</v>
      </c>
      <c r="N24" s="34" t="str">
        <f t="shared" si="0"/>
        <v>PASS</v>
      </c>
      <c r="O24" s="56" t="str">
        <f t="shared" ca="1" si="1"/>
        <v>-</v>
      </c>
      <c r="P24" s="56" t="str">
        <f t="shared" ref="P24:P41" si="11">IF($E24="Standard",0,IF($E24="Low SC",2,IF($E24="Zero SC",4,"Error")))</f>
        <v>Error</v>
      </c>
      <c r="Q24" s="56" t="e">
        <f t="shared" si="9"/>
        <v>#VALUE!</v>
      </c>
      <c r="R24" s="56" t="e">
        <f t="shared" si="10"/>
        <v>#VALUE!</v>
      </c>
      <c r="S24" s="56" t="str">
        <f t="shared" si="3"/>
        <v>N/A</v>
      </c>
      <c r="T24" s="86">
        <f t="shared" si="4"/>
        <v>0</v>
      </c>
      <c r="U24" s="36" t="s">
        <v>3183</v>
      </c>
      <c r="V24" s="74"/>
      <c r="X24" s="120" t="str">
        <f>IFERROR(IF(AND($F24="PASS",X$14&lt;=$S24),INDEX('Matrix prices'!$I:$N,MATCH($K24&amp;"_"&amp;$J24&amp;"_"&amp;(X$14+$T24),'Matrix prices'!$A:$A,0),$Q24),"N/A"),"N/A")</f>
        <v>N/A</v>
      </c>
      <c r="Y24" s="117" t="str">
        <f>IFERROR(IF(AND($F24="PASS",X$14&lt;=$S24),INDEX('Matrix prices'!$I:$N,MATCH($K24&amp;"_"&amp;$J24&amp;"_"&amp;(X$14+$T24),'Matrix prices'!$A:$A,0),$R24)+$C24,"N/A"),"N/A")</f>
        <v>N/A</v>
      </c>
      <c r="Z24" s="120" t="str">
        <f>IFERROR(IF(AND($F24="PASS",Z$14&lt;=$S24),INDEX('Matrix prices'!$I:$N,MATCH($K24&amp;"_"&amp;$J24&amp;"_"&amp;(Z$14+$T24),'Matrix prices'!$A:$A,0),$Q24),"N/A"),"N/A")</f>
        <v>N/A</v>
      </c>
      <c r="AA24" s="117" t="str">
        <f>IFERROR(IF(AND($F24="PASS",Z$14&lt;=$S24),INDEX('Matrix prices'!$I:$N,MATCH($K24&amp;"_"&amp;$J24&amp;"_"&amp;(Z$14+$T24),'Matrix prices'!$A:$A,0),$R24)+$C24,"N/A"),"N/A")</f>
        <v>N/A</v>
      </c>
      <c r="AB24" s="120" t="str">
        <f>IFERROR(IF(AND($F24="PASS",AB$14&lt;=$S24),INDEX('Matrix prices'!$I:$N,MATCH($K24&amp;"_"&amp;$J24&amp;"_"&amp;(AB$14+$T24),'Matrix prices'!$A:$A,0),$Q24),"N/A"),"N/A")</f>
        <v>N/A</v>
      </c>
      <c r="AC24" s="117" t="str">
        <f>IFERROR(IF(AND($F24="PASS",AB$14&lt;=$S24),INDEX('Matrix prices'!$I:$N,MATCH($K24&amp;"_"&amp;$J24&amp;"_"&amp;(AB$14+$T24),'Matrix prices'!$A:$A,0),$R24)+$C24,"N/A"),"N/A")</f>
        <v>N/A</v>
      </c>
      <c r="AD24" s="120" t="str">
        <f>IFERROR(IF(AND($F24="PASS",AD$14&lt;=$S24),INDEX('Matrix prices'!$I:$N,MATCH($K24&amp;"_"&amp;$J24&amp;"_"&amp;(AD$14+$T24),'Matrix prices'!$A:$A,0),$Q24),"N/A"),"N/A")</f>
        <v>N/A</v>
      </c>
      <c r="AE24" s="117" t="str">
        <f>IFERROR(IF(AND($F24="PASS",AD$14&lt;=$S24),INDEX('Matrix prices'!$I:$N,MATCH($K24&amp;"_"&amp;$J24&amp;"_"&amp;(AD$14+$T24),'Matrix prices'!$A:$A,0),$R24)+$C24,"N/A"),"N/A")</f>
        <v>N/A</v>
      </c>
      <c r="AF24" s="120" t="str">
        <f>IFERROR(IF(AND($F24="PASS",AF$14&lt;=$S24),INDEX('Matrix prices'!$I:$N,MATCH($K24&amp;"_"&amp;$J24&amp;"_"&amp;(AF$14+$T24),'Matrix prices'!$A:$A,0),$Q24),"N/A"),"N/A")</f>
        <v>N/A</v>
      </c>
      <c r="AG24" s="117" t="str">
        <f>IFERROR(IF(AND($F24="PASS",AF$14&lt;=$S24),INDEX('Matrix prices'!$I:$N,MATCH($K24&amp;"_"&amp;$J24&amp;"_"&amp;(AF$14+$T24),'Matrix prices'!$A:$A,0),$R24)+$C24,"N/A"),"N/A")</f>
        <v>N/A</v>
      </c>
    </row>
    <row r="25" spans="1:33" ht="15" x14ac:dyDescent="0.25">
      <c r="A25" s="97"/>
      <c r="B25" s="64"/>
      <c r="C25" s="66"/>
      <c r="D25" s="98"/>
      <c r="E25" s="98"/>
      <c r="F25" s="110" t="str">
        <f t="shared" si="5"/>
        <v/>
      </c>
      <c r="H25" s="72">
        <f t="shared" si="6"/>
        <v>0</v>
      </c>
      <c r="I25" s="34" t="e">
        <f>MATCH($H25,'Postcode-exit zone'!$A:$A,0)</f>
        <v>#N/A</v>
      </c>
      <c r="J25" s="34" t="str">
        <f>IFERROR(INDEX('Postcode-exit zone'!$B:$B,$I25,1),"WM")</f>
        <v>WM</v>
      </c>
      <c r="K25" s="34" t="e">
        <f>INDEX('AQ bands'!$A:$A,MATCH($B25,'AQ bands'!$B:$B,1),1)</f>
        <v>#N/A</v>
      </c>
      <c r="L25" s="34" t="str">
        <f t="shared" si="7"/>
        <v>FAIL</v>
      </c>
      <c r="M25" s="34" t="str">
        <f t="shared" si="8"/>
        <v>FAIL</v>
      </c>
      <c r="N25" s="34" t="str">
        <f t="shared" si="0"/>
        <v>PASS</v>
      </c>
      <c r="O25" s="56" t="str">
        <f t="shared" ca="1" si="1"/>
        <v>-</v>
      </c>
      <c r="P25" s="56" t="str">
        <f t="shared" si="11"/>
        <v>Error</v>
      </c>
      <c r="Q25" s="56" t="e">
        <f t="shared" si="9"/>
        <v>#VALUE!</v>
      </c>
      <c r="R25" s="56" t="e">
        <f t="shared" si="10"/>
        <v>#VALUE!</v>
      </c>
      <c r="S25" s="56" t="str">
        <f t="shared" si="3"/>
        <v>N/A</v>
      </c>
      <c r="T25" s="86">
        <f t="shared" si="4"/>
        <v>0</v>
      </c>
      <c r="U25" s="36" t="s">
        <v>3183</v>
      </c>
      <c r="V25" s="74"/>
      <c r="X25" s="120" t="str">
        <f>IFERROR(IF(AND($F25="PASS",X$14&lt;=$S25),INDEX('Matrix prices'!$I:$N,MATCH($K25&amp;"_"&amp;$J25&amp;"_"&amp;(X$14+$T25),'Matrix prices'!$A:$A,0),$Q25),"N/A"),"N/A")</f>
        <v>N/A</v>
      </c>
      <c r="Y25" s="117" t="str">
        <f>IFERROR(IF(AND($F25="PASS",X$14&lt;=$S25),INDEX('Matrix prices'!$I:$N,MATCH($K25&amp;"_"&amp;$J25&amp;"_"&amp;(X$14+$T25),'Matrix prices'!$A:$A,0),$R25)+$C25,"N/A"),"N/A")</f>
        <v>N/A</v>
      </c>
      <c r="Z25" s="120" t="str">
        <f>IFERROR(IF(AND($F25="PASS",Z$14&lt;=$S25),INDEX('Matrix prices'!$I:$N,MATCH($K25&amp;"_"&amp;$J25&amp;"_"&amp;(Z$14+$T25),'Matrix prices'!$A:$A,0),$Q25),"N/A"),"N/A")</f>
        <v>N/A</v>
      </c>
      <c r="AA25" s="117" t="str">
        <f>IFERROR(IF(AND($F25="PASS",Z$14&lt;=$S25),INDEX('Matrix prices'!$I:$N,MATCH($K25&amp;"_"&amp;$J25&amp;"_"&amp;(Z$14+$T25),'Matrix prices'!$A:$A,0),$R25)+$C25,"N/A"),"N/A")</f>
        <v>N/A</v>
      </c>
      <c r="AB25" s="120" t="str">
        <f>IFERROR(IF(AND($F25="PASS",AB$14&lt;=$S25),INDEX('Matrix prices'!$I:$N,MATCH($K25&amp;"_"&amp;$J25&amp;"_"&amp;(AB$14+$T25),'Matrix prices'!$A:$A,0),$Q25),"N/A"),"N/A")</f>
        <v>N/A</v>
      </c>
      <c r="AC25" s="117" t="str">
        <f>IFERROR(IF(AND($F25="PASS",AB$14&lt;=$S25),INDEX('Matrix prices'!$I:$N,MATCH($K25&amp;"_"&amp;$J25&amp;"_"&amp;(AB$14+$T25),'Matrix prices'!$A:$A,0),$R25)+$C25,"N/A"),"N/A")</f>
        <v>N/A</v>
      </c>
      <c r="AD25" s="120" t="str">
        <f>IFERROR(IF(AND($F25="PASS",AD$14&lt;=$S25),INDEX('Matrix prices'!$I:$N,MATCH($K25&amp;"_"&amp;$J25&amp;"_"&amp;(AD$14+$T25),'Matrix prices'!$A:$A,0),$Q25),"N/A"),"N/A")</f>
        <v>N/A</v>
      </c>
      <c r="AE25" s="117" t="str">
        <f>IFERROR(IF(AND($F25="PASS",AD$14&lt;=$S25),INDEX('Matrix prices'!$I:$N,MATCH($K25&amp;"_"&amp;$J25&amp;"_"&amp;(AD$14+$T25),'Matrix prices'!$A:$A,0),$R25)+$C25,"N/A"),"N/A")</f>
        <v>N/A</v>
      </c>
      <c r="AF25" s="120" t="str">
        <f>IFERROR(IF(AND($F25="PASS",AF$14&lt;=$S25),INDEX('Matrix prices'!$I:$N,MATCH($K25&amp;"_"&amp;$J25&amp;"_"&amp;(AF$14+$T25),'Matrix prices'!$A:$A,0),$Q25),"N/A"),"N/A")</f>
        <v>N/A</v>
      </c>
      <c r="AG25" s="117" t="str">
        <f>IFERROR(IF(AND($F25="PASS",AF$14&lt;=$S25),INDEX('Matrix prices'!$I:$N,MATCH($K25&amp;"_"&amp;$J25&amp;"_"&amp;(AF$14+$T25),'Matrix prices'!$A:$A,0),$R25)+$C25,"N/A"),"N/A")</f>
        <v>N/A</v>
      </c>
    </row>
    <row r="26" spans="1:33" ht="15" x14ac:dyDescent="0.25">
      <c r="A26" s="97"/>
      <c r="B26" s="64"/>
      <c r="C26" s="66"/>
      <c r="D26" s="98"/>
      <c r="E26" s="98"/>
      <c r="F26" s="110" t="str">
        <f t="shared" si="5"/>
        <v/>
      </c>
      <c r="H26" s="72">
        <f t="shared" si="6"/>
        <v>0</v>
      </c>
      <c r="I26" s="34" t="e">
        <f>MATCH($H26,'Postcode-exit zone'!$A:$A,0)</f>
        <v>#N/A</v>
      </c>
      <c r="J26" s="34" t="str">
        <f>IFERROR(INDEX('Postcode-exit zone'!$B:$B,$I26,1),"WM")</f>
        <v>WM</v>
      </c>
      <c r="K26" s="34" t="e">
        <f>INDEX('AQ bands'!$A:$A,MATCH($B26,'AQ bands'!$B:$B,1),1)</f>
        <v>#N/A</v>
      </c>
      <c r="L26" s="34" t="str">
        <f t="shared" si="7"/>
        <v>FAIL</v>
      </c>
      <c r="M26" s="34" t="str">
        <f t="shared" si="8"/>
        <v>FAIL</v>
      </c>
      <c r="N26" s="34" t="str">
        <f t="shared" si="0"/>
        <v>PASS</v>
      </c>
      <c r="O26" s="56" t="str">
        <f t="shared" ca="1" si="1"/>
        <v>-</v>
      </c>
      <c r="P26" s="56" t="str">
        <f t="shared" si="11"/>
        <v>Error</v>
      </c>
      <c r="Q26" s="56" t="e">
        <f t="shared" si="9"/>
        <v>#VALUE!</v>
      </c>
      <c r="R26" s="56" t="e">
        <f t="shared" si="10"/>
        <v>#VALUE!</v>
      </c>
      <c r="S26" s="56" t="str">
        <f t="shared" si="3"/>
        <v>N/A</v>
      </c>
      <c r="T26" s="86">
        <f t="shared" si="4"/>
        <v>0</v>
      </c>
      <c r="U26" s="36" t="s">
        <v>3183</v>
      </c>
      <c r="V26" s="74"/>
      <c r="X26" s="120" t="str">
        <f>IFERROR(IF(AND($F26="PASS",X$14&lt;=$S26),INDEX('Matrix prices'!$I:$N,MATCH($K26&amp;"_"&amp;$J26&amp;"_"&amp;(X$14+$T26),'Matrix prices'!$A:$A,0),$Q26),"N/A"),"N/A")</f>
        <v>N/A</v>
      </c>
      <c r="Y26" s="117" t="str">
        <f>IFERROR(IF(AND($F26="PASS",X$14&lt;=$S26),INDEX('Matrix prices'!$I:$N,MATCH($K26&amp;"_"&amp;$J26&amp;"_"&amp;(X$14+$T26),'Matrix prices'!$A:$A,0),$R26)+$C26,"N/A"),"N/A")</f>
        <v>N/A</v>
      </c>
      <c r="Z26" s="120" t="str">
        <f>IFERROR(IF(AND($F26="PASS",Z$14&lt;=$S26),INDEX('Matrix prices'!$I:$N,MATCH($K26&amp;"_"&amp;$J26&amp;"_"&amp;(Z$14+$T26),'Matrix prices'!$A:$A,0),$Q26),"N/A"),"N/A")</f>
        <v>N/A</v>
      </c>
      <c r="AA26" s="117" t="str">
        <f>IFERROR(IF(AND($F26="PASS",Z$14&lt;=$S26),INDEX('Matrix prices'!$I:$N,MATCH($K26&amp;"_"&amp;$J26&amp;"_"&amp;(Z$14+$T26),'Matrix prices'!$A:$A,0),$R26)+$C26,"N/A"),"N/A")</f>
        <v>N/A</v>
      </c>
      <c r="AB26" s="120" t="str">
        <f>IFERROR(IF(AND($F26="PASS",AB$14&lt;=$S26),INDEX('Matrix prices'!$I:$N,MATCH($K26&amp;"_"&amp;$J26&amp;"_"&amp;(AB$14+$T26),'Matrix prices'!$A:$A,0),$Q26),"N/A"),"N/A")</f>
        <v>N/A</v>
      </c>
      <c r="AC26" s="117" t="str">
        <f>IFERROR(IF(AND($F26="PASS",AB$14&lt;=$S26),INDEX('Matrix prices'!$I:$N,MATCH($K26&amp;"_"&amp;$J26&amp;"_"&amp;(AB$14+$T26),'Matrix prices'!$A:$A,0),$R26)+$C26,"N/A"),"N/A")</f>
        <v>N/A</v>
      </c>
      <c r="AD26" s="120" t="str">
        <f>IFERROR(IF(AND($F26="PASS",AD$14&lt;=$S26),INDEX('Matrix prices'!$I:$N,MATCH($K26&amp;"_"&amp;$J26&amp;"_"&amp;(AD$14+$T26),'Matrix prices'!$A:$A,0),$Q26),"N/A"),"N/A")</f>
        <v>N/A</v>
      </c>
      <c r="AE26" s="117" t="str">
        <f>IFERROR(IF(AND($F26="PASS",AD$14&lt;=$S26),INDEX('Matrix prices'!$I:$N,MATCH($K26&amp;"_"&amp;$J26&amp;"_"&amp;(AD$14+$T26),'Matrix prices'!$A:$A,0),$R26)+$C26,"N/A"),"N/A")</f>
        <v>N/A</v>
      </c>
      <c r="AF26" s="120" t="str">
        <f>IFERROR(IF(AND($F26="PASS",AF$14&lt;=$S26),INDEX('Matrix prices'!$I:$N,MATCH($K26&amp;"_"&amp;$J26&amp;"_"&amp;(AF$14+$T26),'Matrix prices'!$A:$A,0),$Q26),"N/A"),"N/A")</f>
        <v>N/A</v>
      </c>
      <c r="AG26" s="117" t="str">
        <f>IFERROR(IF(AND($F26="PASS",AF$14&lt;=$S26),INDEX('Matrix prices'!$I:$N,MATCH($K26&amp;"_"&amp;$J26&amp;"_"&amp;(AF$14+$T26),'Matrix prices'!$A:$A,0),$R26)+$C26,"N/A"),"N/A")</f>
        <v>N/A</v>
      </c>
    </row>
    <row r="27" spans="1:33" s="31" customFormat="1" ht="15" x14ac:dyDescent="0.25">
      <c r="A27" s="97"/>
      <c r="B27" s="64"/>
      <c r="C27" s="66"/>
      <c r="D27" s="98"/>
      <c r="E27" s="98"/>
      <c r="F27" s="110" t="str">
        <f t="shared" si="5"/>
        <v/>
      </c>
      <c r="G27" s="27"/>
      <c r="H27" s="72">
        <f t="shared" si="6"/>
        <v>0</v>
      </c>
      <c r="I27" s="34" t="e">
        <f>MATCH($H27,'Postcode-exit zone'!$A:$A,0)</f>
        <v>#N/A</v>
      </c>
      <c r="J27" s="34" t="str">
        <f>IFERROR(INDEX('Postcode-exit zone'!$B:$B,$I27,1),"WM")</f>
        <v>WM</v>
      </c>
      <c r="K27" s="34" t="e">
        <f>INDEX('AQ bands'!$A:$A,MATCH($B27,'AQ bands'!$B:$B,1),1)</f>
        <v>#N/A</v>
      </c>
      <c r="L27" s="34" t="str">
        <f t="shared" si="7"/>
        <v>FAIL</v>
      </c>
      <c r="M27" s="34" t="str">
        <f t="shared" si="8"/>
        <v>FAIL</v>
      </c>
      <c r="N27" s="34" t="str">
        <f t="shared" si="0"/>
        <v>PASS</v>
      </c>
      <c r="O27" s="56" t="str">
        <f t="shared" ca="1" si="1"/>
        <v>-</v>
      </c>
      <c r="P27" s="56" t="str">
        <f t="shared" si="11"/>
        <v>Error</v>
      </c>
      <c r="Q27" s="56" t="e">
        <f t="shared" si="9"/>
        <v>#VALUE!</v>
      </c>
      <c r="R27" s="56" t="e">
        <f t="shared" si="10"/>
        <v>#VALUE!</v>
      </c>
      <c r="S27" s="56" t="str">
        <f t="shared" si="3"/>
        <v>N/A</v>
      </c>
      <c r="T27" s="86">
        <f t="shared" si="4"/>
        <v>0</v>
      </c>
      <c r="U27" s="36" t="s">
        <v>3183</v>
      </c>
      <c r="V27" s="74"/>
      <c r="W27" s="27"/>
      <c r="X27" s="120" t="str">
        <f>IFERROR(IF(AND($F27="PASS",X$14&lt;=$S27),INDEX('Matrix prices'!$I:$N,MATCH($K27&amp;"_"&amp;$J27&amp;"_"&amp;(X$14+$T27),'Matrix prices'!$A:$A,0),$Q27),"N/A"),"N/A")</f>
        <v>N/A</v>
      </c>
      <c r="Y27" s="117" t="str">
        <f>IFERROR(IF(AND($F27="PASS",X$14&lt;=$S27),INDEX('Matrix prices'!$I:$N,MATCH($K27&amp;"_"&amp;$J27&amp;"_"&amp;(X$14+$T27),'Matrix prices'!$A:$A,0),$R27)+$C27,"N/A"),"N/A")</f>
        <v>N/A</v>
      </c>
      <c r="Z27" s="120" t="str">
        <f>IFERROR(IF(AND($F27="PASS",Z$14&lt;=$S27),INDEX('Matrix prices'!$I:$N,MATCH($K27&amp;"_"&amp;$J27&amp;"_"&amp;(Z$14+$T27),'Matrix prices'!$A:$A,0),$Q27),"N/A"),"N/A")</f>
        <v>N/A</v>
      </c>
      <c r="AA27" s="117" t="str">
        <f>IFERROR(IF(AND($F27="PASS",Z$14&lt;=$S27),INDEX('Matrix prices'!$I:$N,MATCH($K27&amp;"_"&amp;$J27&amp;"_"&amp;(Z$14+$T27),'Matrix prices'!$A:$A,0),$R27)+$C27,"N/A"),"N/A")</f>
        <v>N/A</v>
      </c>
      <c r="AB27" s="120" t="str">
        <f>IFERROR(IF(AND($F27="PASS",AB$14&lt;=$S27),INDEX('Matrix prices'!$I:$N,MATCH($K27&amp;"_"&amp;$J27&amp;"_"&amp;(AB$14+$T27),'Matrix prices'!$A:$A,0),$Q27),"N/A"),"N/A")</f>
        <v>N/A</v>
      </c>
      <c r="AC27" s="117" t="str">
        <f>IFERROR(IF(AND($F27="PASS",AB$14&lt;=$S27),INDEX('Matrix prices'!$I:$N,MATCH($K27&amp;"_"&amp;$J27&amp;"_"&amp;(AB$14+$T27),'Matrix prices'!$A:$A,0),$R27)+$C27,"N/A"),"N/A")</f>
        <v>N/A</v>
      </c>
      <c r="AD27" s="120" t="str">
        <f>IFERROR(IF(AND($F27="PASS",AD$14&lt;=$S27),INDEX('Matrix prices'!$I:$N,MATCH($K27&amp;"_"&amp;$J27&amp;"_"&amp;(AD$14+$T27),'Matrix prices'!$A:$A,0),$Q27),"N/A"),"N/A")</f>
        <v>N/A</v>
      </c>
      <c r="AE27" s="117" t="str">
        <f>IFERROR(IF(AND($F27="PASS",AD$14&lt;=$S27),INDEX('Matrix prices'!$I:$N,MATCH($K27&amp;"_"&amp;$J27&amp;"_"&amp;(AD$14+$T27),'Matrix prices'!$A:$A,0),$R27)+$C27,"N/A"),"N/A")</f>
        <v>N/A</v>
      </c>
      <c r="AF27" s="120" t="str">
        <f>IFERROR(IF(AND($F27="PASS",AF$14&lt;=$S27),INDEX('Matrix prices'!$I:$N,MATCH($K27&amp;"_"&amp;$J27&amp;"_"&amp;(AF$14+$T27),'Matrix prices'!$A:$A,0),$Q27),"N/A"),"N/A")</f>
        <v>N/A</v>
      </c>
      <c r="AG27" s="117" t="str">
        <f>IFERROR(IF(AND($F27="PASS",AF$14&lt;=$S27),INDEX('Matrix prices'!$I:$N,MATCH($K27&amp;"_"&amp;$J27&amp;"_"&amp;(AF$14+$T27),'Matrix prices'!$A:$A,0),$R27)+$C27,"N/A"),"N/A")</f>
        <v>N/A</v>
      </c>
    </row>
    <row r="28" spans="1:33" ht="15" x14ac:dyDescent="0.25">
      <c r="A28" s="97"/>
      <c r="B28" s="64"/>
      <c r="C28" s="66"/>
      <c r="D28" s="98"/>
      <c r="E28" s="98"/>
      <c r="F28" s="110" t="str">
        <f t="shared" si="5"/>
        <v/>
      </c>
      <c r="H28" s="72">
        <f t="shared" si="6"/>
        <v>0</v>
      </c>
      <c r="I28" s="34" t="e">
        <f>MATCH($H28,'Postcode-exit zone'!$A:$A,0)</f>
        <v>#N/A</v>
      </c>
      <c r="J28" s="34" t="str">
        <f>IFERROR(INDEX('Postcode-exit zone'!$B:$B,$I28,1),"WM")</f>
        <v>WM</v>
      </c>
      <c r="K28" s="34" t="e">
        <f>INDEX('AQ bands'!$A:$A,MATCH($B28,'AQ bands'!$B:$B,1),1)</f>
        <v>#N/A</v>
      </c>
      <c r="L28" s="34" t="str">
        <f t="shared" si="7"/>
        <v>FAIL</v>
      </c>
      <c r="M28" s="34" t="str">
        <f t="shared" si="8"/>
        <v>FAIL</v>
      </c>
      <c r="N28" s="34" t="str">
        <f t="shared" si="0"/>
        <v>PASS</v>
      </c>
      <c r="O28" s="56" t="str">
        <f t="shared" ca="1" si="1"/>
        <v>-</v>
      </c>
      <c r="P28" s="56" t="str">
        <f t="shared" si="11"/>
        <v>Error</v>
      </c>
      <c r="Q28" s="56" t="e">
        <f t="shared" si="9"/>
        <v>#VALUE!</v>
      </c>
      <c r="R28" s="56" t="e">
        <f t="shared" si="10"/>
        <v>#VALUE!</v>
      </c>
      <c r="S28" s="93" t="str">
        <f t="shared" si="3"/>
        <v>N/A</v>
      </c>
      <c r="T28" s="86">
        <f t="shared" si="4"/>
        <v>0</v>
      </c>
      <c r="U28" s="36" t="s">
        <v>3183</v>
      </c>
      <c r="V28" s="74"/>
      <c r="X28" s="120" t="str">
        <f>IFERROR(IF(AND($F28="PASS",X$14&lt;=$S28),INDEX('Matrix prices'!$I:$N,MATCH($K28&amp;"_"&amp;$J28&amp;"_"&amp;(X$14+$T28),'Matrix prices'!$A:$A,0),$Q28),"N/A"),"N/A")</f>
        <v>N/A</v>
      </c>
      <c r="Y28" s="117" t="str">
        <f>IFERROR(IF(AND($F28="PASS",X$14&lt;=$S28),INDEX('Matrix prices'!$I:$N,MATCH($K28&amp;"_"&amp;$J28&amp;"_"&amp;(X$14+$T28),'Matrix prices'!$A:$A,0),$R28)+$C28,"N/A"),"N/A")</f>
        <v>N/A</v>
      </c>
      <c r="Z28" s="120" t="str">
        <f>IFERROR(IF(AND($F28="PASS",Z$14&lt;=$S28),INDEX('Matrix prices'!$I:$N,MATCH($K28&amp;"_"&amp;$J28&amp;"_"&amp;(Z$14+$T28),'Matrix prices'!$A:$A,0),$Q28),"N/A"),"N/A")</f>
        <v>N/A</v>
      </c>
      <c r="AA28" s="117" t="str">
        <f>IFERROR(IF(AND($F28="PASS",Z$14&lt;=$S28),INDEX('Matrix prices'!$I:$N,MATCH($K28&amp;"_"&amp;$J28&amp;"_"&amp;(Z$14+$T28),'Matrix prices'!$A:$A,0),$R28)+$C28,"N/A"),"N/A")</f>
        <v>N/A</v>
      </c>
      <c r="AB28" s="120" t="str">
        <f>IFERROR(IF(AND($F28="PASS",AB$14&lt;=$S28),INDEX('Matrix prices'!$I:$N,MATCH($K28&amp;"_"&amp;$J28&amp;"_"&amp;(AB$14+$T28),'Matrix prices'!$A:$A,0),$Q28),"N/A"),"N/A")</f>
        <v>N/A</v>
      </c>
      <c r="AC28" s="117" t="str">
        <f>IFERROR(IF(AND($F28="PASS",AB$14&lt;=$S28),INDEX('Matrix prices'!$I:$N,MATCH($K28&amp;"_"&amp;$J28&amp;"_"&amp;(AB$14+$T28),'Matrix prices'!$A:$A,0),$R28)+$C28,"N/A"),"N/A")</f>
        <v>N/A</v>
      </c>
      <c r="AD28" s="120" t="str">
        <f>IFERROR(IF(AND($F28="PASS",AD$14&lt;=$S28),INDEX('Matrix prices'!$I:$N,MATCH($K28&amp;"_"&amp;$J28&amp;"_"&amp;(AD$14+$T28),'Matrix prices'!$A:$A,0),$Q28),"N/A"),"N/A")</f>
        <v>N/A</v>
      </c>
      <c r="AE28" s="117" t="str">
        <f>IFERROR(IF(AND($F28="PASS",AD$14&lt;=$S28),INDEX('Matrix prices'!$I:$N,MATCH($K28&amp;"_"&amp;$J28&amp;"_"&amp;(AD$14+$T28),'Matrix prices'!$A:$A,0),$R28)+$C28,"N/A"),"N/A")</f>
        <v>N/A</v>
      </c>
      <c r="AF28" s="120" t="str">
        <f>IFERROR(IF(AND($F28="PASS",AF$14&lt;=$S28),INDEX('Matrix prices'!$I:$N,MATCH($K28&amp;"_"&amp;$J28&amp;"_"&amp;(AF$14+$T28),'Matrix prices'!$A:$A,0),$Q28),"N/A"),"N/A")</f>
        <v>N/A</v>
      </c>
      <c r="AG28" s="117" t="str">
        <f>IFERROR(IF(AND($F28="PASS",AF$14&lt;=$S28),INDEX('Matrix prices'!$I:$N,MATCH($K28&amp;"_"&amp;$J28&amp;"_"&amp;(AF$14+$T28),'Matrix prices'!$A:$A,0),$R28)+$C28,"N/A"),"N/A")</f>
        <v>N/A</v>
      </c>
    </row>
    <row r="29" spans="1:33" ht="15" x14ac:dyDescent="0.25">
      <c r="A29" s="97"/>
      <c r="B29" s="64"/>
      <c r="C29" s="66"/>
      <c r="D29" s="98"/>
      <c r="E29" s="98"/>
      <c r="F29" s="110" t="str">
        <f t="shared" si="5"/>
        <v/>
      </c>
      <c r="H29" s="72">
        <f t="shared" si="6"/>
        <v>0</v>
      </c>
      <c r="I29" s="34" t="e">
        <f>MATCH($H29,'Postcode-exit zone'!$A:$A,0)</f>
        <v>#N/A</v>
      </c>
      <c r="J29" s="34" t="str">
        <f>IFERROR(INDEX('Postcode-exit zone'!$B:$B,$I29,1),"WM")</f>
        <v>WM</v>
      </c>
      <c r="K29" s="34" t="e">
        <f>INDEX('AQ bands'!$A:$A,MATCH($B29,'AQ bands'!$B:$B,1),1)</f>
        <v>#N/A</v>
      </c>
      <c r="L29" s="34" t="str">
        <f t="shared" si="7"/>
        <v>FAIL</v>
      </c>
      <c r="M29" s="34" t="str">
        <f t="shared" si="8"/>
        <v>FAIL</v>
      </c>
      <c r="N29" s="34" t="str">
        <f t="shared" si="0"/>
        <v>PASS</v>
      </c>
      <c r="O29" s="56" t="str">
        <f t="shared" ca="1" si="1"/>
        <v>-</v>
      </c>
      <c r="P29" s="56" t="str">
        <f t="shared" si="11"/>
        <v>Error</v>
      </c>
      <c r="Q29" s="56" t="e">
        <f t="shared" si="9"/>
        <v>#VALUE!</v>
      </c>
      <c r="R29" s="56" t="e">
        <f t="shared" si="10"/>
        <v>#VALUE!</v>
      </c>
      <c r="S29" s="56" t="str">
        <f t="shared" si="3"/>
        <v>N/A</v>
      </c>
      <c r="T29" s="86">
        <f t="shared" si="4"/>
        <v>0</v>
      </c>
      <c r="U29" s="36" t="s">
        <v>3183</v>
      </c>
      <c r="V29" s="74"/>
      <c r="X29" s="120" t="str">
        <f>IFERROR(IF(AND($F29="PASS",X$14&lt;=$S29),INDEX('Matrix prices'!$I:$N,MATCH($K29&amp;"_"&amp;$J29&amp;"_"&amp;(X$14+$T29),'Matrix prices'!$A:$A,0),$Q29),"N/A"),"N/A")</f>
        <v>N/A</v>
      </c>
      <c r="Y29" s="117" t="str">
        <f>IFERROR(IF(AND($F29="PASS",X$14&lt;=$S29),INDEX('Matrix prices'!$I:$N,MATCH($K29&amp;"_"&amp;$J29&amp;"_"&amp;(X$14+$T29),'Matrix prices'!$A:$A,0),$R29)+$C29,"N/A"),"N/A")</f>
        <v>N/A</v>
      </c>
      <c r="Z29" s="120" t="str">
        <f>IFERROR(IF(AND($F29="PASS",Z$14&lt;=$S29),INDEX('Matrix prices'!$I:$N,MATCH($K29&amp;"_"&amp;$J29&amp;"_"&amp;(Z$14+$T29),'Matrix prices'!$A:$A,0),$Q29),"N/A"),"N/A")</f>
        <v>N/A</v>
      </c>
      <c r="AA29" s="117" t="str">
        <f>IFERROR(IF(AND($F29="PASS",Z$14&lt;=$S29),INDEX('Matrix prices'!$I:$N,MATCH($K29&amp;"_"&amp;$J29&amp;"_"&amp;(Z$14+$T29),'Matrix prices'!$A:$A,0),$R29)+$C29,"N/A"),"N/A")</f>
        <v>N/A</v>
      </c>
      <c r="AB29" s="120" t="str">
        <f>IFERROR(IF(AND($F29="PASS",AB$14&lt;=$S29),INDEX('Matrix prices'!$I:$N,MATCH($K29&amp;"_"&amp;$J29&amp;"_"&amp;(AB$14+$T29),'Matrix prices'!$A:$A,0),$Q29),"N/A"),"N/A")</f>
        <v>N/A</v>
      </c>
      <c r="AC29" s="117" t="str">
        <f>IFERROR(IF(AND($F29="PASS",AB$14&lt;=$S29),INDEX('Matrix prices'!$I:$N,MATCH($K29&amp;"_"&amp;$J29&amp;"_"&amp;(AB$14+$T29),'Matrix prices'!$A:$A,0),$R29)+$C29,"N/A"),"N/A")</f>
        <v>N/A</v>
      </c>
      <c r="AD29" s="120" t="str">
        <f>IFERROR(IF(AND($F29="PASS",AD$14&lt;=$S29),INDEX('Matrix prices'!$I:$N,MATCH($K29&amp;"_"&amp;$J29&amp;"_"&amp;(AD$14+$T29),'Matrix prices'!$A:$A,0),$Q29),"N/A"),"N/A")</f>
        <v>N/A</v>
      </c>
      <c r="AE29" s="117" t="str">
        <f>IFERROR(IF(AND($F29="PASS",AD$14&lt;=$S29),INDEX('Matrix prices'!$I:$N,MATCH($K29&amp;"_"&amp;$J29&amp;"_"&amp;(AD$14+$T29),'Matrix prices'!$A:$A,0),$R29)+$C29,"N/A"),"N/A")</f>
        <v>N/A</v>
      </c>
      <c r="AF29" s="120" t="str">
        <f>IFERROR(IF(AND($F29="PASS",AF$14&lt;=$S29),INDEX('Matrix prices'!$I:$N,MATCH($K29&amp;"_"&amp;$J29&amp;"_"&amp;(AF$14+$T29),'Matrix prices'!$A:$A,0),$Q29),"N/A"),"N/A")</f>
        <v>N/A</v>
      </c>
      <c r="AG29" s="117" t="str">
        <f>IFERROR(IF(AND($F29="PASS",AF$14&lt;=$S29),INDEX('Matrix prices'!$I:$N,MATCH($K29&amp;"_"&amp;$J29&amp;"_"&amp;(AF$14+$T29),'Matrix prices'!$A:$A,0),$R29)+$C29,"N/A"),"N/A")</f>
        <v>N/A</v>
      </c>
    </row>
    <row r="30" spans="1:33" ht="15" x14ac:dyDescent="0.25">
      <c r="A30" s="97"/>
      <c r="B30" s="64"/>
      <c r="C30" s="66"/>
      <c r="D30" s="98"/>
      <c r="E30" s="98"/>
      <c r="F30" s="110" t="str">
        <f t="shared" si="5"/>
        <v/>
      </c>
      <c r="H30" s="72">
        <f t="shared" si="6"/>
        <v>0</v>
      </c>
      <c r="I30" s="34" t="e">
        <f>MATCH($H30,'Postcode-exit zone'!$A:$A,0)</f>
        <v>#N/A</v>
      </c>
      <c r="J30" s="34" t="str">
        <f>IFERROR(INDEX('Postcode-exit zone'!$B:$B,$I30,1),"WM")</f>
        <v>WM</v>
      </c>
      <c r="K30" s="34" t="e">
        <f>INDEX('AQ bands'!$A:$A,MATCH($B30,'AQ bands'!$B:$B,1),1)</f>
        <v>#N/A</v>
      </c>
      <c r="L30" s="34" t="str">
        <f t="shared" si="7"/>
        <v>FAIL</v>
      </c>
      <c r="M30" s="34" t="str">
        <f t="shared" si="8"/>
        <v>FAIL</v>
      </c>
      <c r="N30" s="34" t="str">
        <f t="shared" si="0"/>
        <v>PASS</v>
      </c>
      <c r="O30" s="56" t="str">
        <f t="shared" ca="1" si="1"/>
        <v>-</v>
      </c>
      <c r="P30" s="56" t="str">
        <f t="shared" si="11"/>
        <v>Error</v>
      </c>
      <c r="Q30" s="56" t="e">
        <f t="shared" si="9"/>
        <v>#VALUE!</v>
      </c>
      <c r="R30" s="56" t="e">
        <f t="shared" si="10"/>
        <v>#VALUE!</v>
      </c>
      <c r="S30" s="56" t="str">
        <f t="shared" si="3"/>
        <v>N/A</v>
      </c>
      <c r="T30" s="86">
        <f t="shared" si="4"/>
        <v>0</v>
      </c>
      <c r="U30" s="36" t="s">
        <v>3183</v>
      </c>
      <c r="V30" s="74"/>
      <c r="X30" s="120" t="str">
        <f>IFERROR(IF(AND($F30="PASS",X$14&lt;=$S30),INDEX('Matrix prices'!$I:$N,MATCH($K30&amp;"_"&amp;$J30&amp;"_"&amp;(X$14+$T30),'Matrix prices'!$A:$A,0),$Q30),"N/A"),"N/A")</f>
        <v>N/A</v>
      </c>
      <c r="Y30" s="117" t="str">
        <f>IFERROR(IF(AND($F30="PASS",X$14&lt;=$S30),INDEX('Matrix prices'!$I:$N,MATCH($K30&amp;"_"&amp;$J30&amp;"_"&amp;(X$14+$T30),'Matrix prices'!$A:$A,0),$R30)+$C30,"N/A"),"N/A")</f>
        <v>N/A</v>
      </c>
      <c r="Z30" s="120" t="str">
        <f>IFERROR(IF(AND($F30="PASS",Z$14&lt;=$S30),INDEX('Matrix prices'!$I:$N,MATCH($K30&amp;"_"&amp;$J30&amp;"_"&amp;(Z$14+$T30),'Matrix prices'!$A:$A,0),$Q30),"N/A"),"N/A")</f>
        <v>N/A</v>
      </c>
      <c r="AA30" s="117" t="str">
        <f>IFERROR(IF(AND($F30="PASS",Z$14&lt;=$S30),INDEX('Matrix prices'!$I:$N,MATCH($K30&amp;"_"&amp;$J30&amp;"_"&amp;(Z$14+$T30),'Matrix prices'!$A:$A,0),$R30)+$C30,"N/A"),"N/A")</f>
        <v>N/A</v>
      </c>
      <c r="AB30" s="120" t="str">
        <f>IFERROR(IF(AND($F30="PASS",AB$14&lt;=$S30),INDEX('Matrix prices'!$I:$N,MATCH($K30&amp;"_"&amp;$J30&amp;"_"&amp;(AB$14+$T30),'Matrix prices'!$A:$A,0),$Q30),"N/A"),"N/A")</f>
        <v>N/A</v>
      </c>
      <c r="AC30" s="117" t="str">
        <f>IFERROR(IF(AND($F30="PASS",AB$14&lt;=$S30),INDEX('Matrix prices'!$I:$N,MATCH($K30&amp;"_"&amp;$J30&amp;"_"&amp;(AB$14+$T30),'Matrix prices'!$A:$A,0),$R30)+$C30,"N/A"),"N/A")</f>
        <v>N/A</v>
      </c>
      <c r="AD30" s="120" t="str">
        <f>IFERROR(IF(AND($F30="PASS",AD$14&lt;=$S30),INDEX('Matrix prices'!$I:$N,MATCH($K30&amp;"_"&amp;$J30&amp;"_"&amp;(AD$14+$T30),'Matrix prices'!$A:$A,0),$Q30),"N/A"),"N/A")</f>
        <v>N/A</v>
      </c>
      <c r="AE30" s="117" t="str">
        <f>IFERROR(IF(AND($F30="PASS",AD$14&lt;=$S30),INDEX('Matrix prices'!$I:$N,MATCH($K30&amp;"_"&amp;$J30&amp;"_"&amp;(AD$14+$T30),'Matrix prices'!$A:$A,0),$R30)+$C30,"N/A"),"N/A")</f>
        <v>N/A</v>
      </c>
      <c r="AF30" s="120" t="str">
        <f>IFERROR(IF(AND($F30="PASS",AF$14&lt;=$S30),INDEX('Matrix prices'!$I:$N,MATCH($K30&amp;"_"&amp;$J30&amp;"_"&amp;(AF$14+$T30),'Matrix prices'!$A:$A,0),$Q30),"N/A"),"N/A")</f>
        <v>N/A</v>
      </c>
      <c r="AG30" s="117" t="str">
        <f>IFERROR(IF(AND($F30="PASS",AF$14&lt;=$S30),INDEX('Matrix prices'!$I:$N,MATCH($K30&amp;"_"&amp;$J30&amp;"_"&amp;(AF$14+$T30),'Matrix prices'!$A:$A,0),$R30)+$C30,"N/A"),"N/A")</f>
        <v>N/A</v>
      </c>
    </row>
    <row r="31" spans="1:33" ht="15" x14ac:dyDescent="0.25">
      <c r="A31" s="97"/>
      <c r="B31" s="64"/>
      <c r="C31" s="66"/>
      <c r="D31" s="98"/>
      <c r="E31" s="98"/>
      <c r="F31" s="110" t="str">
        <f t="shared" si="5"/>
        <v/>
      </c>
      <c r="H31" s="72">
        <f t="shared" si="6"/>
        <v>0</v>
      </c>
      <c r="I31" s="34" t="e">
        <f>MATCH($H31,'Postcode-exit zone'!$A:$A,0)</f>
        <v>#N/A</v>
      </c>
      <c r="J31" s="34" t="str">
        <f>IFERROR(INDEX('Postcode-exit zone'!$B:$B,$I31,1),"WM")</f>
        <v>WM</v>
      </c>
      <c r="K31" s="34" t="e">
        <f>INDEX('AQ bands'!$A:$A,MATCH($B31,'AQ bands'!$B:$B,1),1)</f>
        <v>#N/A</v>
      </c>
      <c r="L31" s="34" t="str">
        <f t="shared" si="7"/>
        <v>FAIL</v>
      </c>
      <c r="M31" s="34" t="str">
        <f t="shared" si="8"/>
        <v>FAIL</v>
      </c>
      <c r="N31" s="34" t="str">
        <f t="shared" si="0"/>
        <v>PASS</v>
      </c>
      <c r="O31" s="56" t="str">
        <f t="shared" ca="1" si="1"/>
        <v>-</v>
      </c>
      <c r="P31" s="56" t="str">
        <f t="shared" si="11"/>
        <v>Error</v>
      </c>
      <c r="Q31" s="56" t="e">
        <f t="shared" si="9"/>
        <v>#VALUE!</v>
      </c>
      <c r="R31" s="56" t="e">
        <f t="shared" si="10"/>
        <v>#VALUE!</v>
      </c>
      <c r="S31" s="56" t="str">
        <f t="shared" si="3"/>
        <v>N/A</v>
      </c>
      <c r="T31" s="86">
        <f t="shared" si="4"/>
        <v>0</v>
      </c>
      <c r="U31" s="36" t="s">
        <v>3183</v>
      </c>
      <c r="V31" s="74"/>
      <c r="X31" s="120" t="str">
        <f>IFERROR(IF(AND($F31="PASS",X$14&lt;=$S31),INDEX('Matrix prices'!$I:$N,MATCH($K31&amp;"_"&amp;$J31&amp;"_"&amp;(X$14+$T31),'Matrix prices'!$A:$A,0),$Q31),"N/A"),"N/A")</f>
        <v>N/A</v>
      </c>
      <c r="Y31" s="117" t="str">
        <f>IFERROR(IF(AND($F31="PASS",X$14&lt;=$S31),INDEX('Matrix prices'!$I:$N,MATCH($K31&amp;"_"&amp;$J31&amp;"_"&amp;(X$14+$T31),'Matrix prices'!$A:$A,0),$R31)+$C31,"N/A"),"N/A")</f>
        <v>N/A</v>
      </c>
      <c r="Z31" s="120" t="str">
        <f>IFERROR(IF(AND($F31="PASS",Z$14&lt;=$S31),INDEX('Matrix prices'!$I:$N,MATCH($K31&amp;"_"&amp;$J31&amp;"_"&amp;(Z$14+$T31),'Matrix prices'!$A:$A,0),$Q31),"N/A"),"N/A")</f>
        <v>N/A</v>
      </c>
      <c r="AA31" s="117" t="str">
        <f>IFERROR(IF(AND($F31="PASS",Z$14&lt;=$S31),INDEX('Matrix prices'!$I:$N,MATCH($K31&amp;"_"&amp;$J31&amp;"_"&amp;(Z$14+$T31),'Matrix prices'!$A:$A,0),$R31)+$C31,"N/A"),"N/A")</f>
        <v>N/A</v>
      </c>
      <c r="AB31" s="120" t="str">
        <f>IFERROR(IF(AND($F31="PASS",AB$14&lt;=$S31),INDEX('Matrix prices'!$I:$N,MATCH($K31&amp;"_"&amp;$J31&amp;"_"&amp;(AB$14+$T31),'Matrix prices'!$A:$A,0),$Q31),"N/A"),"N/A")</f>
        <v>N/A</v>
      </c>
      <c r="AC31" s="117" t="str">
        <f>IFERROR(IF(AND($F31="PASS",AB$14&lt;=$S31),INDEX('Matrix prices'!$I:$N,MATCH($K31&amp;"_"&amp;$J31&amp;"_"&amp;(AB$14+$T31),'Matrix prices'!$A:$A,0),$R31)+$C31,"N/A"),"N/A")</f>
        <v>N/A</v>
      </c>
      <c r="AD31" s="120" t="str">
        <f>IFERROR(IF(AND($F31="PASS",AD$14&lt;=$S31),INDEX('Matrix prices'!$I:$N,MATCH($K31&amp;"_"&amp;$J31&amp;"_"&amp;(AD$14+$T31),'Matrix prices'!$A:$A,0),$Q31),"N/A"),"N/A")</f>
        <v>N/A</v>
      </c>
      <c r="AE31" s="117" t="str">
        <f>IFERROR(IF(AND($F31="PASS",AD$14&lt;=$S31),INDEX('Matrix prices'!$I:$N,MATCH($K31&amp;"_"&amp;$J31&amp;"_"&amp;(AD$14+$T31),'Matrix prices'!$A:$A,0),$R31)+$C31,"N/A"),"N/A")</f>
        <v>N/A</v>
      </c>
      <c r="AF31" s="120" t="str">
        <f>IFERROR(IF(AND($F31="PASS",AF$14&lt;=$S31),INDEX('Matrix prices'!$I:$N,MATCH($K31&amp;"_"&amp;$J31&amp;"_"&amp;(AF$14+$T31),'Matrix prices'!$A:$A,0),$Q31),"N/A"),"N/A")</f>
        <v>N/A</v>
      </c>
      <c r="AG31" s="117" t="str">
        <f>IFERROR(IF(AND($F31="PASS",AF$14&lt;=$S31),INDEX('Matrix prices'!$I:$N,MATCH($K31&amp;"_"&amp;$J31&amp;"_"&amp;(AF$14+$T31),'Matrix prices'!$A:$A,0),$R31)+$C31,"N/A"),"N/A")</f>
        <v>N/A</v>
      </c>
    </row>
    <row r="32" spans="1:33" ht="15" x14ac:dyDescent="0.25">
      <c r="A32" s="99"/>
      <c r="B32" s="64"/>
      <c r="C32" s="66"/>
      <c r="D32" s="98"/>
      <c r="E32" s="98"/>
      <c r="F32" s="110" t="str">
        <f t="shared" si="5"/>
        <v/>
      </c>
      <c r="H32" s="72">
        <f t="shared" si="6"/>
        <v>0</v>
      </c>
      <c r="I32" s="34" t="e">
        <f>MATCH($H32,'Postcode-exit zone'!$A:$A,0)</f>
        <v>#N/A</v>
      </c>
      <c r="J32" s="34" t="str">
        <f>IFERROR(INDEX('Postcode-exit zone'!$B:$B,$I32,1),"WM")</f>
        <v>WM</v>
      </c>
      <c r="K32" s="34" t="e">
        <f>INDEX('AQ bands'!$A:$A,MATCH($B32,'AQ bands'!$B:$B,1),1)</f>
        <v>#N/A</v>
      </c>
      <c r="L32" s="34" t="str">
        <f t="shared" si="7"/>
        <v>FAIL</v>
      </c>
      <c r="M32" s="34" t="str">
        <f t="shared" si="8"/>
        <v>FAIL</v>
      </c>
      <c r="N32" s="34" t="str">
        <f t="shared" si="0"/>
        <v>PASS</v>
      </c>
      <c r="O32" s="56" t="str">
        <f t="shared" ca="1" si="1"/>
        <v>-</v>
      </c>
      <c r="P32" s="56" t="str">
        <f t="shared" si="11"/>
        <v>Error</v>
      </c>
      <c r="Q32" s="56" t="e">
        <f t="shared" si="9"/>
        <v>#VALUE!</v>
      </c>
      <c r="R32" s="56" t="e">
        <f t="shared" si="10"/>
        <v>#VALUE!</v>
      </c>
      <c r="S32" s="56" t="str">
        <f t="shared" si="3"/>
        <v>N/A</v>
      </c>
      <c r="T32" s="86">
        <f t="shared" si="4"/>
        <v>0</v>
      </c>
      <c r="U32" s="36" t="s">
        <v>3183</v>
      </c>
      <c r="V32" s="74"/>
      <c r="X32" s="120" t="str">
        <f>IFERROR(IF(AND($F32="PASS",X$14&lt;=$S32),INDEX('Matrix prices'!$I:$N,MATCH($K32&amp;"_"&amp;$J32&amp;"_"&amp;(X$14+$T32),'Matrix prices'!$A:$A,0),$Q32),"N/A"),"N/A")</f>
        <v>N/A</v>
      </c>
      <c r="Y32" s="117" t="str">
        <f>IFERROR(IF(AND($F32="PASS",X$14&lt;=$S32),INDEX('Matrix prices'!$I:$N,MATCH($K32&amp;"_"&amp;$J32&amp;"_"&amp;(X$14+$T32),'Matrix prices'!$A:$A,0),$R32)+$C32,"N/A"),"N/A")</f>
        <v>N/A</v>
      </c>
      <c r="Z32" s="120" t="str">
        <f>IFERROR(IF(AND($F32="PASS",Z$14&lt;=$S32),INDEX('Matrix prices'!$I:$N,MATCH($K32&amp;"_"&amp;$J32&amp;"_"&amp;(Z$14+$T32),'Matrix prices'!$A:$A,0),$Q32),"N/A"),"N/A")</f>
        <v>N/A</v>
      </c>
      <c r="AA32" s="117" t="str">
        <f>IFERROR(IF(AND($F32="PASS",Z$14&lt;=$S32),INDEX('Matrix prices'!$I:$N,MATCH($K32&amp;"_"&amp;$J32&amp;"_"&amp;(Z$14+$T32),'Matrix prices'!$A:$A,0),$R32)+$C32,"N/A"),"N/A")</f>
        <v>N/A</v>
      </c>
      <c r="AB32" s="120" t="str">
        <f>IFERROR(IF(AND($F32="PASS",AB$14&lt;=$S32),INDEX('Matrix prices'!$I:$N,MATCH($K32&amp;"_"&amp;$J32&amp;"_"&amp;(AB$14+$T32),'Matrix prices'!$A:$A,0),$Q32),"N/A"),"N/A")</f>
        <v>N/A</v>
      </c>
      <c r="AC32" s="117" t="str">
        <f>IFERROR(IF(AND($F32="PASS",AB$14&lt;=$S32),INDEX('Matrix prices'!$I:$N,MATCH($K32&amp;"_"&amp;$J32&amp;"_"&amp;(AB$14+$T32),'Matrix prices'!$A:$A,0),$R32)+$C32,"N/A"),"N/A")</f>
        <v>N/A</v>
      </c>
      <c r="AD32" s="120" t="str">
        <f>IFERROR(IF(AND($F32="PASS",AD$14&lt;=$S32),INDEX('Matrix prices'!$I:$N,MATCH($K32&amp;"_"&amp;$J32&amp;"_"&amp;(AD$14+$T32),'Matrix prices'!$A:$A,0),$Q32),"N/A"),"N/A")</f>
        <v>N/A</v>
      </c>
      <c r="AE32" s="117" t="str">
        <f>IFERROR(IF(AND($F32="PASS",AD$14&lt;=$S32),INDEX('Matrix prices'!$I:$N,MATCH($K32&amp;"_"&amp;$J32&amp;"_"&amp;(AD$14+$T32),'Matrix prices'!$A:$A,0),$R32)+$C32,"N/A"),"N/A")</f>
        <v>N/A</v>
      </c>
      <c r="AF32" s="120" t="str">
        <f>IFERROR(IF(AND($F32="PASS",AF$14&lt;=$S32),INDEX('Matrix prices'!$I:$N,MATCH($K32&amp;"_"&amp;$J32&amp;"_"&amp;(AF$14+$T32),'Matrix prices'!$A:$A,0),$Q32),"N/A"),"N/A")</f>
        <v>N/A</v>
      </c>
      <c r="AG32" s="117" t="str">
        <f>IFERROR(IF(AND($F32="PASS",AF$14&lt;=$S32),INDEX('Matrix prices'!$I:$N,MATCH($K32&amp;"_"&amp;$J32&amp;"_"&amp;(AF$14+$T32),'Matrix prices'!$A:$A,0),$R32)+$C32,"N/A"),"N/A")</f>
        <v>N/A</v>
      </c>
    </row>
    <row r="33" spans="1:33" ht="15" x14ac:dyDescent="0.25">
      <c r="A33" s="97"/>
      <c r="B33" s="64"/>
      <c r="C33" s="66"/>
      <c r="D33" s="98"/>
      <c r="E33" s="98"/>
      <c r="F33" s="110" t="str">
        <f t="shared" si="5"/>
        <v/>
      </c>
      <c r="H33" s="72">
        <f t="shared" si="6"/>
        <v>0</v>
      </c>
      <c r="I33" s="34" t="e">
        <f>MATCH($H33,'Postcode-exit zone'!$A:$A,0)</f>
        <v>#N/A</v>
      </c>
      <c r="J33" s="34" t="str">
        <f>IFERROR(INDEX('Postcode-exit zone'!$B:$B,$I33,1),"WM")</f>
        <v>WM</v>
      </c>
      <c r="K33" s="34" t="e">
        <f>INDEX('AQ bands'!$A:$A,MATCH($B33,'AQ bands'!$B:$B,1),1)</f>
        <v>#N/A</v>
      </c>
      <c r="L33" s="34" t="str">
        <f t="shared" si="7"/>
        <v>FAIL</v>
      </c>
      <c r="M33" s="34" t="str">
        <f t="shared" si="8"/>
        <v>FAIL</v>
      </c>
      <c r="N33" s="34" t="str">
        <f t="shared" si="0"/>
        <v>PASS</v>
      </c>
      <c r="O33" s="56" t="str">
        <f t="shared" ca="1" si="1"/>
        <v>-</v>
      </c>
      <c r="P33" s="56" t="str">
        <f t="shared" si="11"/>
        <v>Error</v>
      </c>
      <c r="Q33" s="56" t="e">
        <f t="shared" si="9"/>
        <v>#VALUE!</v>
      </c>
      <c r="R33" s="56" t="e">
        <f t="shared" si="10"/>
        <v>#VALUE!</v>
      </c>
      <c r="S33" s="56" t="str">
        <f t="shared" si="3"/>
        <v>N/A</v>
      </c>
      <c r="T33" s="86">
        <f t="shared" si="4"/>
        <v>0</v>
      </c>
      <c r="U33" s="36" t="s">
        <v>3183</v>
      </c>
      <c r="V33" s="74"/>
      <c r="X33" s="120" t="str">
        <f>IFERROR(IF(AND($F33="PASS",X$14&lt;=$S33),INDEX('Matrix prices'!$I:$N,MATCH($K33&amp;"_"&amp;$J33&amp;"_"&amp;(X$14+$T33),'Matrix prices'!$A:$A,0),$Q33),"N/A"),"N/A")</f>
        <v>N/A</v>
      </c>
      <c r="Y33" s="117" t="str">
        <f>IFERROR(IF(AND($F33="PASS",X$14&lt;=$S33),INDEX('Matrix prices'!$I:$N,MATCH($K33&amp;"_"&amp;$J33&amp;"_"&amp;(X$14+$T33),'Matrix prices'!$A:$A,0),$R33)+$C33,"N/A"),"N/A")</f>
        <v>N/A</v>
      </c>
      <c r="Z33" s="120" t="str">
        <f>IFERROR(IF(AND($F33="PASS",Z$14&lt;=$S33),INDEX('Matrix prices'!$I:$N,MATCH($K33&amp;"_"&amp;$J33&amp;"_"&amp;(Z$14+$T33),'Matrix prices'!$A:$A,0),$Q33),"N/A"),"N/A")</f>
        <v>N/A</v>
      </c>
      <c r="AA33" s="117" t="str">
        <f>IFERROR(IF(AND($F33="PASS",Z$14&lt;=$S33),INDEX('Matrix prices'!$I:$N,MATCH($K33&amp;"_"&amp;$J33&amp;"_"&amp;(Z$14+$T33),'Matrix prices'!$A:$A,0),$R33)+$C33,"N/A"),"N/A")</f>
        <v>N/A</v>
      </c>
      <c r="AB33" s="120" t="str">
        <f>IFERROR(IF(AND($F33="PASS",AB$14&lt;=$S33),INDEX('Matrix prices'!$I:$N,MATCH($K33&amp;"_"&amp;$J33&amp;"_"&amp;(AB$14+$T33),'Matrix prices'!$A:$A,0),$Q33),"N/A"),"N/A")</f>
        <v>N/A</v>
      </c>
      <c r="AC33" s="117" t="str">
        <f>IFERROR(IF(AND($F33="PASS",AB$14&lt;=$S33),INDEX('Matrix prices'!$I:$N,MATCH($K33&amp;"_"&amp;$J33&amp;"_"&amp;(AB$14+$T33),'Matrix prices'!$A:$A,0),$R33)+$C33,"N/A"),"N/A")</f>
        <v>N/A</v>
      </c>
      <c r="AD33" s="120" t="str">
        <f>IFERROR(IF(AND($F33="PASS",AD$14&lt;=$S33),INDEX('Matrix prices'!$I:$N,MATCH($K33&amp;"_"&amp;$J33&amp;"_"&amp;(AD$14+$T33),'Matrix prices'!$A:$A,0),$Q33),"N/A"),"N/A")</f>
        <v>N/A</v>
      </c>
      <c r="AE33" s="117" t="str">
        <f>IFERROR(IF(AND($F33="PASS",AD$14&lt;=$S33),INDEX('Matrix prices'!$I:$N,MATCH($K33&amp;"_"&amp;$J33&amp;"_"&amp;(AD$14+$T33),'Matrix prices'!$A:$A,0),$R33)+$C33,"N/A"),"N/A")</f>
        <v>N/A</v>
      </c>
      <c r="AF33" s="120" t="str">
        <f>IFERROR(IF(AND($F33="PASS",AF$14&lt;=$S33),INDEX('Matrix prices'!$I:$N,MATCH($K33&amp;"_"&amp;$J33&amp;"_"&amp;(AF$14+$T33),'Matrix prices'!$A:$A,0),$Q33),"N/A"),"N/A")</f>
        <v>N/A</v>
      </c>
      <c r="AG33" s="117" t="str">
        <f>IFERROR(IF(AND($F33="PASS",AF$14&lt;=$S33),INDEX('Matrix prices'!$I:$N,MATCH($K33&amp;"_"&amp;$J33&amp;"_"&amp;(AF$14+$T33),'Matrix prices'!$A:$A,0),$R33)+$C33,"N/A"),"N/A")</f>
        <v>N/A</v>
      </c>
    </row>
    <row r="34" spans="1:33" ht="15" x14ac:dyDescent="0.25">
      <c r="A34" s="97"/>
      <c r="B34" s="64"/>
      <c r="C34" s="66"/>
      <c r="D34" s="98"/>
      <c r="E34" s="98"/>
      <c r="F34" s="110" t="str">
        <f t="shared" si="5"/>
        <v/>
      </c>
      <c r="H34" s="72">
        <f t="shared" si="6"/>
        <v>0</v>
      </c>
      <c r="I34" s="34" t="e">
        <f>MATCH($H34,'Postcode-exit zone'!$A:$A,0)</f>
        <v>#N/A</v>
      </c>
      <c r="J34" s="34" t="str">
        <f>IFERROR(INDEX('Postcode-exit zone'!$B:$B,$I34,1),"WM")</f>
        <v>WM</v>
      </c>
      <c r="K34" s="34" t="e">
        <f>INDEX('AQ bands'!$A:$A,MATCH($B34,'AQ bands'!$B:$B,1),1)</f>
        <v>#N/A</v>
      </c>
      <c r="L34" s="34" t="str">
        <f t="shared" si="7"/>
        <v>FAIL</v>
      </c>
      <c r="M34" s="34" t="str">
        <f t="shared" si="8"/>
        <v>FAIL</v>
      </c>
      <c r="N34" s="34" t="str">
        <f t="shared" si="0"/>
        <v>PASS</v>
      </c>
      <c r="O34" s="56" t="str">
        <f t="shared" ca="1" si="1"/>
        <v>-</v>
      </c>
      <c r="P34" s="56" t="str">
        <f t="shared" si="11"/>
        <v>Error</v>
      </c>
      <c r="Q34" s="56" t="e">
        <f t="shared" si="9"/>
        <v>#VALUE!</v>
      </c>
      <c r="R34" s="56" t="e">
        <f t="shared" si="10"/>
        <v>#VALUE!</v>
      </c>
      <c r="S34" s="56" t="str">
        <f t="shared" si="3"/>
        <v>N/A</v>
      </c>
      <c r="T34" s="86">
        <f t="shared" si="4"/>
        <v>0</v>
      </c>
      <c r="U34" s="36" t="s">
        <v>3183</v>
      </c>
      <c r="V34" s="74"/>
      <c r="X34" s="120" t="str">
        <f>IFERROR(IF(AND($F34="PASS",X$14&lt;=$S34),INDEX('Matrix prices'!$I:$N,MATCH($K34&amp;"_"&amp;$J34&amp;"_"&amp;(X$14+$T34),'Matrix prices'!$A:$A,0),$Q34),"N/A"),"N/A")</f>
        <v>N/A</v>
      </c>
      <c r="Y34" s="117" t="str">
        <f>IFERROR(IF(AND($F34="PASS",X$14&lt;=$S34),INDEX('Matrix prices'!$I:$N,MATCH($K34&amp;"_"&amp;$J34&amp;"_"&amp;(X$14+$T34),'Matrix prices'!$A:$A,0),$R34)+$C34,"N/A"),"N/A")</f>
        <v>N/A</v>
      </c>
      <c r="Z34" s="120" t="str">
        <f>IFERROR(IF(AND($F34="PASS",Z$14&lt;=$S34),INDEX('Matrix prices'!$I:$N,MATCH($K34&amp;"_"&amp;$J34&amp;"_"&amp;(Z$14+$T34),'Matrix prices'!$A:$A,0),$Q34),"N/A"),"N/A")</f>
        <v>N/A</v>
      </c>
      <c r="AA34" s="117" t="str">
        <f>IFERROR(IF(AND($F34="PASS",Z$14&lt;=$S34),INDEX('Matrix prices'!$I:$N,MATCH($K34&amp;"_"&amp;$J34&amp;"_"&amp;(Z$14+$T34),'Matrix prices'!$A:$A,0),$R34)+$C34,"N/A"),"N/A")</f>
        <v>N/A</v>
      </c>
      <c r="AB34" s="120" t="str">
        <f>IFERROR(IF(AND($F34="PASS",AB$14&lt;=$S34),INDEX('Matrix prices'!$I:$N,MATCH($K34&amp;"_"&amp;$J34&amp;"_"&amp;(AB$14+$T34),'Matrix prices'!$A:$A,0),$Q34),"N/A"),"N/A")</f>
        <v>N/A</v>
      </c>
      <c r="AC34" s="117" t="str">
        <f>IFERROR(IF(AND($F34="PASS",AB$14&lt;=$S34),INDEX('Matrix prices'!$I:$N,MATCH($K34&amp;"_"&amp;$J34&amp;"_"&amp;(AB$14+$T34),'Matrix prices'!$A:$A,0),$R34)+$C34,"N/A"),"N/A")</f>
        <v>N/A</v>
      </c>
      <c r="AD34" s="120" t="str">
        <f>IFERROR(IF(AND($F34="PASS",AD$14&lt;=$S34),INDEX('Matrix prices'!$I:$N,MATCH($K34&amp;"_"&amp;$J34&amp;"_"&amp;(AD$14+$T34),'Matrix prices'!$A:$A,0),$Q34),"N/A"),"N/A")</f>
        <v>N/A</v>
      </c>
      <c r="AE34" s="117" t="str">
        <f>IFERROR(IF(AND($F34="PASS",AD$14&lt;=$S34),INDEX('Matrix prices'!$I:$N,MATCH($K34&amp;"_"&amp;$J34&amp;"_"&amp;(AD$14+$T34),'Matrix prices'!$A:$A,0),$R34)+$C34,"N/A"),"N/A")</f>
        <v>N/A</v>
      </c>
      <c r="AF34" s="120" t="str">
        <f>IFERROR(IF(AND($F34="PASS",AF$14&lt;=$S34),INDEX('Matrix prices'!$I:$N,MATCH($K34&amp;"_"&amp;$J34&amp;"_"&amp;(AF$14+$T34),'Matrix prices'!$A:$A,0),$Q34),"N/A"),"N/A")</f>
        <v>N/A</v>
      </c>
      <c r="AG34" s="117" t="str">
        <f>IFERROR(IF(AND($F34="PASS",AF$14&lt;=$S34),INDEX('Matrix prices'!$I:$N,MATCH($K34&amp;"_"&amp;$J34&amp;"_"&amp;(AF$14+$T34),'Matrix prices'!$A:$A,0),$R34)+$C34,"N/A"),"N/A")</f>
        <v>N/A</v>
      </c>
    </row>
    <row r="35" spans="1:33" ht="15" x14ac:dyDescent="0.25">
      <c r="A35" s="97"/>
      <c r="B35" s="64"/>
      <c r="C35" s="66"/>
      <c r="D35" s="98"/>
      <c r="E35" s="98"/>
      <c r="F35" s="110" t="str">
        <f t="shared" si="5"/>
        <v/>
      </c>
      <c r="H35" s="72">
        <f t="shared" si="6"/>
        <v>0</v>
      </c>
      <c r="I35" s="34" t="e">
        <f>MATCH($H35,'Postcode-exit zone'!$A:$A,0)</f>
        <v>#N/A</v>
      </c>
      <c r="J35" s="34" t="str">
        <f>IFERROR(INDEX('Postcode-exit zone'!$B:$B,$I35,1),"WM")</f>
        <v>WM</v>
      </c>
      <c r="K35" s="34" t="e">
        <f>INDEX('AQ bands'!$A:$A,MATCH($B35,'AQ bands'!$B:$B,1),1)</f>
        <v>#N/A</v>
      </c>
      <c r="L35" s="34" t="str">
        <f t="shared" si="7"/>
        <v>FAIL</v>
      </c>
      <c r="M35" s="34" t="str">
        <f t="shared" si="8"/>
        <v>FAIL</v>
      </c>
      <c r="N35" s="34" t="str">
        <f t="shared" si="0"/>
        <v>PASS</v>
      </c>
      <c r="O35" s="56" t="str">
        <f t="shared" ca="1" si="1"/>
        <v>-</v>
      </c>
      <c r="P35" s="56" t="str">
        <f t="shared" si="11"/>
        <v>Error</v>
      </c>
      <c r="Q35" s="56" t="e">
        <f t="shared" si="9"/>
        <v>#VALUE!</v>
      </c>
      <c r="R35" s="56" t="e">
        <f t="shared" si="10"/>
        <v>#VALUE!</v>
      </c>
      <c r="S35" s="56" t="str">
        <f t="shared" si="3"/>
        <v>N/A</v>
      </c>
      <c r="T35" s="86">
        <f t="shared" si="4"/>
        <v>0</v>
      </c>
      <c r="U35" s="36" t="s">
        <v>3183</v>
      </c>
      <c r="V35" s="74"/>
      <c r="X35" s="120" t="str">
        <f>IFERROR(IF(AND($F35="PASS",X$14&lt;=$S35),INDEX('Matrix prices'!$I:$N,MATCH($K35&amp;"_"&amp;$J35&amp;"_"&amp;(X$14+$T35),'Matrix prices'!$A:$A,0),$Q35),"N/A"),"N/A")</f>
        <v>N/A</v>
      </c>
      <c r="Y35" s="117" t="str">
        <f>IFERROR(IF(AND($F35="PASS",X$14&lt;=$S35),INDEX('Matrix prices'!$I:$N,MATCH($K35&amp;"_"&amp;$J35&amp;"_"&amp;(X$14+$T35),'Matrix prices'!$A:$A,0),$R35)+$C35,"N/A"),"N/A")</f>
        <v>N/A</v>
      </c>
      <c r="Z35" s="120" t="str">
        <f>IFERROR(IF(AND($F35="PASS",Z$14&lt;=$S35),INDEX('Matrix prices'!$I:$N,MATCH($K35&amp;"_"&amp;$J35&amp;"_"&amp;(Z$14+$T35),'Matrix prices'!$A:$A,0),$Q35),"N/A"),"N/A")</f>
        <v>N/A</v>
      </c>
      <c r="AA35" s="117" t="str">
        <f>IFERROR(IF(AND($F35="PASS",Z$14&lt;=$S35),INDEX('Matrix prices'!$I:$N,MATCH($K35&amp;"_"&amp;$J35&amp;"_"&amp;(Z$14+$T35),'Matrix prices'!$A:$A,0),$R35)+$C35,"N/A"),"N/A")</f>
        <v>N/A</v>
      </c>
      <c r="AB35" s="120" t="str">
        <f>IFERROR(IF(AND($F35="PASS",AB$14&lt;=$S35),INDEX('Matrix prices'!$I:$N,MATCH($K35&amp;"_"&amp;$J35&amp;"_"&amp;(AB$14+$T35),'Matrix prices'!$A:$A,0),$Q35),"N/A"),"N/A")</f>
        <v>N/A</v>
      </c>
      <c r="AC35" s="117" t="str">
        <f>IFERROR(IF(AND($F35="PASS",AB$14&lt;=$S35),INDEX('Matrix prices'!$I:$N,MATCH($K35&amp;"_"&amp;$J35&amp;"_"&amp;(AB$14+$T35),'Matrix prices'!$A:$A,0),$R35)+$C35,"N/A"),"N/A")</f>
        <v>N/A</v>
      </c>
      <c r="AD35" s="120" t="str">
        <f>IFERROR(IF(AND($F35="PASS",AD$14&lt;=$S35),INDEX('Matrix prices'!$I:$N,MATCH($K35&amp;"_"&amp;$J35&amp;"_"&amp;(AD$14+$T35),'Matrix prices'!$A:$A,0),$Q35),"N/A"),"N/A")</f>
        <v>N/A</v>
      </c>
      <c r="AE35" s="117" t="str">
        <f>IFERROR(IF(AND($F35="PASS",AD$14&lt;=$S35),INDEX('Matrix prices'!$I:$N,MATCH($K35&amp;"_"&amp;$J35&amp;"_"&amp;(AD$14+$T35),'Matrix prices'!$A:$A,0),$R35)+$C35,"N/A"),"N/A")</f>
        <v>N/A</v>
      </c>
      <c r="AF35" s="120" t="str">
        <f>IFERROR(IF(AND($F35="PASS",AF$14&lt;=$S35),INDEX('Matrix prices'!$I:$N,MATCH($K35&amp;"_"&amp;$J35&amp;"_"&amp;(AF$14+$T35),'Matrix prices'!$A:$A,0),$Q35),"N/A"),"N/A")</f>
        <v>N/A</v>
      </c>
      <c r="AG35" s="117" t="str">
        <f>IFERROR(IF(AND($F35="PASS",AF$14&lt;=$S35),INDEX('Matrix prices'!$I:$N,MATCH($K35&amp;"_"&amp;$J35&amp;"_"&amp;(AF$14+$T35),'Matrix prices'!$A:$A,0),$R35)+$C35,"N/A"),"N/A")</f>
        <v>N/A</v>
      </c>
    </row>
    <row r="36" spans="1:33" ht="15" x14ac:dyDescent="0.25">
      <c r="A36" s="97"/>
      <c r="B36" s="64"/>
      <c r="C36" s="66"/>
      <c r="D36" s="98"/>
      <c r="E36" s="98"/>
      <c r="F36" s="110" t="str">
        <f t="shared" si="5"/>
        <v/>
      </c>
      <c r="H36" s="72">
        <f t="shared" si="6"/>
        <v>0</v>
      </c>
      <c r="I36" s="34" t="e">
        <f>MATCH($H36,'Postcode-exit zone'!$A:$A,0)</f>
        <v>#N/A</v>
      </c>
      <c r="J36" s="34" t="str">
        <f>IFERROR(INDEX('Postcode-exit zone'!$B:$B,$I36,1),"WM")</f>
        <v>WM</v>
      </c>
      <c r="K36" s="34" t="e">
        <f>INDEX('AQ bands'!$A:$A,MATCH($B36,'AQ bands'!$B:$B,1),1)</f>
        <v>#N/A</v>
      </c>
      <c r="L36" s="34" t="str">
        <f t="shared" si="7"/>
        <v>FAIL</v>
      </c>
      <c r="M36" s="34" t="str">
        <f t="shared" si="8"/>
        <v>FAIL</v>
      </c>
      <c r="N36" s="34" t="str">
        <f t="shared" si="0"/>
        <v>PASS</v>
      </c>
      <c r="O36" s="56" t="str">
        <f t="shared" ca="1" si="1"/>
        <v>-</v>
      </c>
      <c r="P36" s="56" t="str">
        <f t="shared" si="11"/>
        <v>Error</v>
      </c>
      <c r="Q36" s="56" t="e">
        <f t="shared" si="9"/>
        <v>#VALUE!</v>
      </c>
      <c r="R36" s="56" t="e">
        <f t="shared" si="10"/>
        <v>#VALUE!</v>
      </c>
      <c r="S36" s="56" t="str">
        <f t="shared" si="3"/>
        <v>N/A</v>
      </c>
      <c r="T36" s="86">
        <f t="shared" si="4"/>
        <v>0</v>
      </c>
      <c r="U36" s="36" t="s">
        <v>3183</v>
      </c>
      <c r="V36" s="74"/>
      <c r="X36" s="120" t="str">
        <f>IFERROR(IF(AND($F36="PASS",X$14&lt;=$S36),INDEX('Matrix prices'!$I:$N,MATCH($K36&amp;"_"&amp;$J36&amp;"_"&amp;(X$14+$T36),'Matrix prices'!$A:$A,0),$Q36),"N/A"),"N/A")</f>
        <v>N/A</v>
      </c>
      <c r="Y36" s="117" t="str">
        <f>IFERROR(IF(AND($F36="PASS",X$14&lt;=$S36),INDEX('Matrix prices'!$I:$N,MATCH($K36&amp;"_"&amp;$J36&amp;"_"&amp;(X$14+$T36),'Matrix prices'!$A:$A,0),$R36)+$C36,"N/A"),"N/A")</f>
        <v>N/A</v>
      </c>
      <c r="Z36" s="120" t="str">
        <f>IFERROR(IF(AND($F36="PASS",Z$14&lt;=$S36),INDEX('Matrix prices'!$I:$N,MATCH($K36&amp;"_"&amp;$J36&amp;"_"&amp;(Z$14+$T36),'Matrix prices'!$A:$A,0),$Q36),"N/A"),"N/A")</f>
        <v>N/A</v>
      </c>
      <c r="AA36" s="117" t="str">
        <f>IFERROR(IF(AND($F36="PASS",Z$14&lt;=$S36),INDEX('Matrix prices'!$I:$N,MATCH($K36&amp;"_"&amp;$J36&amp;"_"&amp;(Z$14+$T36),'Matrix prices'!$A:$A,0),$R36)+$C36,"N/A"),"N/A")</f>
        <v>N/A</v>
      </c>
      <c r="AB36" s="120" t="str">
        <f>IFERROR(IF(AND($F36="PASS",AB$14&lt;=$S36),INDEX('Matrix prices'!$I:$N,MATCH($K36&amp;"_"&amp;$J36&amp;"_"&amp;(AB$14+$T36),'Matrix prices'!$A:$A,0),$Q36),"N/A"),"N/A")</f>
        <v>N/A</v>
      </c>
      <c r="AC36" s="117" t="str">
        <f>IFERROR(IF(AND($F36="PASS",AB$14&lt;=$S36),INDEX('Matrix prices'!$I:$N,MATCH($K36&amp;"_"&amp;$J36&amp;"_"&amp;(AB$14+$T36),'Matrix prices'!$A:$A,0),$R36)+$C36,"N/A"),"N/A")</f>
        <v>N/A</v>
      </c>
      <c r="AD36" s="120" t="str">
        <f>IFERROR(IF(AND($F36="PASS",AD$14&lt;=$S36),INDEX('Matrix prices'!$I:$N,MATCH($K36&amp;"_"&amp;$J36&amp;"_"&amp;(AD$14+$T36),'Matrix prices'!$A:$A,0),$Q36),"N/A"),"N/A")</f>
        <v>N/A</v>
      </c>
      <c r="AE36" s="117" t="str">
        <f>IFERROR(IF(AND($F36="PASS",AD$14&lt;=$S36),INDEX('Matrix prices'!$I:$N,MATCH($K36&amp;"_"&amp;$J36&amp;"_"&amp;(AD$14+$T36),'Matrix prices'!$A:$A,0),$R36)+$C36,"N/A"),"N/A")</f>
        <v>N/A</v>
      </c>
      <c r="AF36" s="120" t="str">
        <f>IFERROR(IF(AND($F36="PASS",AF$14&lt;=$S36),INDEX('Matrix prices'!$I:$N,MATCH($K36&amp;"_"&amp;$J36&amp;"_"&amp;(AF$14+$T36),'Matrix prices'!$A:$A,0),$Q36),"N/A"),"N/A")</f>
        <v>N/A</v>
      </c>
      <c r="AG36" s="117" t="str">
        <f>IFERROR(IF(AND($F36="PASS",AF$14&lt;=$S36),INDEX('Matrix prices'!$I:$N,MATCH($K36&amp;"_"&amp;$J36&amp;"_"&amp;(AF$14+$T36),'Matrix prices'!$A:$A,0),$R36)+$C36,"N/A"),"N/A")</f>
        <v>N/A</v>
      </c>
    </row>
    <row r="37" spans="1:33" ht="15" x14ac:dyDescent="0.25">
      <c r="A37" s="97"/>
      <c r="B37" s="64"/>
      <c r="C37" s="66"/>
      <c r="D37" s="98"/>
      <c r="E37" s="98"/>
      <c r="F37" s="110" t="str">
        <f t="shared" si="5"/>
        <v/>
      </c>
      <c r="H37" s="72">
        <f t="shared" si="6"/>
        <v>0</v>
      </c>
      <c r="I37" s="34" t="e">
        <f>MATCH($H37,'Postcode-exit zone'!$A:$A,0)</f>
        <v>#N/A</v>
      </c>
      <c r="J37" s="34" t="str">
        <f>IFERROR(INDEX('Postcode-exit zone'!$B:$B,$I37,1),"WM")</f>
        <v>WM</v>
      </c>
      <c r="K37" s="34" t="e">
        <f>INDEX('AQ bands'!$A:$A,MATCH($B37,'AQ bands'!$B:$B,1),1)</f>
        <v>#N/A</v>
      </c>
      <c r="L37" s="34" t="str">
        <f t="shared" si="7"/>
        <v>FAIL</v>
      </c>
      <c r="M37" s="34" t="str">
        <f t="shared" si="8"/>
        <v>FAIL</v>
      </c>
      <c r="N37" s="34" t="str">
        <f t="shared" si="0"/>
        <v>PASS</v>
      </c>
      <c r="O37" s="56" t="str">
        <f t="shared" ca="1" si="1"/>
        <v>-</v>
      </c>
      <c r="P37" s="56" t="str">
        <f t="shared" si="11"/>
        <v>Error</v>
      </c>
      <c r="Q37" s="56" t="e">
        <f t="shared" si="9"/>
        <v>#VALUE!</v>
      </c>
      <c r="R37" s="56" t="e">
        <f t="shared" si="10"/>
        <v>#VALUE!</v>
      </c>
      <c r="S37" s="56" t="str">
        <f t="shared" si="3"/>
        <v>N/A</v>
      </c>
      <c r="T37" s="86">
        <f t="shared" si="4"/>
        <v>0</v>
      </c>
      <c r="U37" s="36" t="s">
        <v>3183</v>
      </c>
      <c r="V37" s="74"/>
      <c r="X37" s="120" t="str">
        <f>IFERROR(IF(AND($F37="PASS",X$14&lt;=$S37),INDEX('Matrix prices'!$I:$N,MATCH($K37&amp;"_"&amp;$J37&amp;"_"&amp;(X$14+$T37),'Matrix prices'!$A:$A,0),$Q37),"N/A"),"N/A")</f>
        <v>N/A</v>
      </c>
      <c r="Y37" s="117" t="str">
        <f>IFERROR(IF(AND($F37="PASS",X$14&lt;=$S37),INDEX('Matrix prices'!$I:$N,MATCH($K37&amp;"_"&amp;$J37&amp;"_"&amp;(X$14+$T37),'Matrix prices'!$A:$A,0),$R37)+$C37,"N/A"),"N/A")</f>
        <v>N/A</v>
      </c>
      <c r="Z37" s="120" t="str">
        <f>IFERROR(IF(AND($F37="PASS",Z$14&lt;=$S37),INDEX('Matrix prices'!$I:$N,MATCH($K37&amp;"_"&amp;$J37&amp;"_"&amp;(Z$14+$T37),'Matrix prices'!$A:$A,0),$Q37),"N/A"),"N/A")</f>
        <v>N/A</v>
      </c>
      <c r="AA37" s="117" t="str">
        <f>IFERROR(IF(AND($F37="PASS",Z$14&lt;=$S37),INDEX('Matrix prices'!$I:$N,MATCH($K37&amp;"_"&amp;$J37&amp;"_"&amp;(Z$14+$T37),'Matrix prices'!$A:$A,0),$R37)+$C37,"N/A"),"N/A")</f>
        <v>N/A</v>
      </c>
      <c r="AB37" s="120" t="str">
        <f>IFERROR(IF(AND($F37="PASS",AB$14&lt;=$S37),INDEX('Matrix prices'!$I:$N,MATCH($K37&amp;"_"&amp;$J37&amp;"_"&amp;(AB$14+$T37),'Matrix prices'!$A:$A,0),$Q37),"N/A"),"N/A")</f>
        <v>N/A</v>
      </c>
      <c r="AC37" s="117" t="str">
        <f>IFERROR(IF(AND($F37="PASS",AB$14&lt;=$S37),INDEX('Matrix prices'!$I:$N,MATCH($K37&amp;"_"&amp;$J37&amp;"_"&amp;(AB$14+$T37),'Matrix prices'!$A:$A,0),$R37)+$C37,"N/A"),"N/A")</f>
        <v>N/A</v>
      </c>
      <c r="AD37" s="120" t="str">
        <f>IFERROR(IF(AND($F37="PASS",AD$14&lt;=$S37),INDEX('Matrix prices'!$I:$N,MATCH($K37&amp;"_"&amp;$J37&amp;"_"&amp;(AD$14+$T37),'Matrix prices'!$A:$A,0),$Q37),"N/A"),"N/A")</f>
        <v>N/A</v>
      </c>
      <c r="AE37" s="117" t="str">
        <f>IFERROR(IF(AND($F37="PASS",AD$14&lt;=$S37),INDEX('Matrix prices'!$I:$N,MATCH($K37&amp;"_"&amp;$J37&amp;"_"&amp;(AD$14+$T37),'Matrix prices'!$A:$A,0),$R37)+$C37,"N/A"),"N/A")</f>
        <v>N/A</v>
      </c>
      <c r="AF37" s="120" t="str">
        <f>IFERROR(IF(AND($F37="PASS",AF$14&lt;=$S37),INDEX('Matrix prices'!$I:$N,MATCH($K37&amp;"_"&amp;$J37&amp;"_"&amp;(AF$14+$T37),'Matrix prices'!$A:$A,0),$Q37),"N/A"),"N/A")</f>
        <v>N/A</v>
      </c>
      <c r="AG37" s="117" t="str">
        <f>IFERROR(IF(AND($F37="PASS",AF$14&lt;=$S37),INDEX('Matrix prices'!$I:$N,MATCH($K37&amp;"_"&amp;$J37&amp;"_"&amp;(AF$14+$T37),'Matrix prices'!$A:$A,0),$R37)+$C37,"N/A"),"N/A")</f>
        <v>N/A</v>
      </c>
    </row>
    <row r="38" spans="1:33" ht="15" x14ac:dyDescent="0.25">
      <c r="A38" s="97"/>
      <c r="B38" s="64"/>
      <c r="C38" s="66"/>
      <c r="D38" s="98"/>
      <c r="E38" s="98"/>
      <c r="F38" s="110" t="str">
        <f t="shared" si="5"/>
        <v/>
      </c>
      <c r="H38" s="72">
        <f t="shared" si="6"/>
        <v>0</v>
      </c>
      <c r="I38" s="34" t="e">
        <f>MATCH($H38,'Postcode-exit zone'!$A:$A,0)</f>
        <v>#N/A</v>
      </c>
      <c r="J38" s="34" t="str">
        <f>IFERROR(INDEX('Postcode-exit zone'!$B:$B,$I38,1),"WM")</f>
        <v>WM</v>
      </c>
      <c r="K38" s="34" t="e">
        <f>INDEX('AQ bands'!$A:$A,MATCH($B38,'AQ bands'!$B:$B,1),1)</f>
        <v>#N/A</v>
      </c>
      <c r="L38" s="34" t="str">
        <f t="shared" si="7"/>
        <v>FAIL</v>
      </c>
      <c r="M38" s="34" t="str">
        <f t="shared" si="8"/>
        <v>FAIL</v>
      </c>
      <c r="N38" s="34" t="str">
        <f t="shared" si="0"/>
        <v>PASS</v>
      </c>
      <c r="O38" s="56" t="str">
        <f t="shared" ca="1" si="1"/>
        <v>-</v>
      </c>
      <c r="P38" s="56" t="str">
        <f t="shared" si="11"/>
        <v>Error</v>
      </c>
      <c r="Q38" s="56" t="e">
        <f t="shared" si="9"/>
        <v>#VALUE!</v>
      </c>
      <c r="R38" s="56" t="e">
        <f t="shared" si="10"/>
        <v>#VALUE!</v>
      </c>
      <c r="S38" s="56" t="str">
        <f t="shared" si="3"/>
        <v>N/A</v>
      </c>
      <c r="T38" s="86">
        <f t="shared" si="4"/>
        <v>0</v>
      </c>
      <c r="U38" s="36" t="s">
        <v>3183</v>
      </c>
      <c r="V38" s="74"/>
      <c r="X38" s="120" t="str">
        <f>IFERROR(IF(AND($F38="PASS",X$14&lt;=$S38),INDEX('Matrix prices'!$I:$N,MATCH($K38&amp;"_"&amp;$J38&amp;"_"&amp;(X$14+$T38),'Matrix prices'!$A:$A,0),$Q38),"N/A"),"N/A")</f>
        <v>N/A</v>
      </c>
      <c r="Y38" s="117" t="str">
        <f>IFERROR(IF(AND($F38="PASS",X$14&lt;=$S38),INDEX('Matrix prices'!$I:$N,MATCH($K38&amp;"_"&amp;$J38&amp;"_"&amp;(X$14+$T38),'Matrix prices'!$A:$A,0),$R38)+$C38,"N/A"),"N/A")</f>
        <v>N/A</v>
      </c>
      <c r="Z38" s="120" t="str">
        <f>IFERROR(IF(AND($F38="PASS",Z$14&lt;=$S38),INDEX('Matrix prices'!$I:$N,MATCH($K38&amp;"_"&amp;$J38&amp;"_"&amp;(Z$14+$T38),'Matrix prices'!$A:$A,0),$Q38),"N/A"),"N/A")</f>
        <v>N/A</v>
      </c>
      <c r="AA38" s="117" t="str">
        <f>IFERROR(IF(AND($F38="PASS",Z$14&lt;=$S38),INDEX('Matrix prices'!$I:$N,MATCH($K38&amp;"_"&amp;$J38&amp;"_"&amp;(Z$14+$T38),'Matrix prices'!$A:$A,0),$R38)+$C38,"N/A"),"N/A")</f>
        <v>N/A</v>
      </c>
      <c r="AB38" s="120" t="str">
        <f>IFERROR(IF(AND($F38="PASS",AB$14&lt;=$S38),INDEX('Matrix prices'!$I:$N,MATCH($K38&amp;"_"&amp;$J38&amp;"_"&amp;(AB$14+$T38),'Matrix prices'!$A:$A,0),$Q38),"N/A"),"N/A")</f>
        <v>N/A</v>
      </c>
      <c r="AC38" s="117" t="str">
        <f>IFERROR(IF(AND($F38="PASS",AB$14&lt;=$S38),INDEX('Matrix prices'!$I:$N,MATCH($K38&amp;"_"&amp;$J38&amp;"_"&amp;(AB$14+$T38),'Matrix prices'!$A:$A,0),$R38)+$C38,"N/A"),"N/A")</f>
        <v>N/A</v>
      </c>
      <c r="AD38" s="120" t="str">
        <f>IFERROR(IF(AND($F38="PASS",AD$14&lt;=$S38),INDEX('Matrix prices'!$I:$N,MATCH($K38&amp;"_"&amp;$J38&amp;"_"&amp;(AD$14+$T38),'Matrix prices'!$A:$A,0),$Q38),"N/A"),"N/A")</f>
        <v>N/A</v>
      </c>
      <c r="AE38" s="117" t="str">
        <f>IFERROR(IF(AND($F38="PASS",AD$14&lt;=$S38),INDEX('Matrix prices'!$I:$N,MATCH($K38&amp;"_"&amp;$J38&amp;"_"&amp;(AD$14+$T38),'Matrix prices'!$A:$A,0),$R38)+$C38,"N/A"),"N/A")</f>
        <v>N/A</v>
      </c>
      <c r="AF38" s="120" t="str">
        <f>IFERROR(IF(AND($F38="PASS",AF$14&lt;=$S38),INDEX('Matrix prices'!$I:$N,MATCH($K38&amp;"_"&amp;$J38&amp;"_"&amp;(AF$14+$T38),'Matrix prices'!$A:$A,0),$Q38),"N/A"),"N/A")</f>
        <v>N/A</v>
      </c>
      <c r="AG38" s="117" t="str">
        <f>IFERROR(IF(AND($F38="PASS",AF$14&lt;=$S38),INDEX('Matrix prices'!$I:$N,MATCH($K38&amp;"_"&amp;$J38&amp;"_"&amp;(AF$14+$T38),'Matrix prices'!$A:$A,0),$R38)+$C38,"N/A"),"N/A")</f>
        <v>N/A</v>
      </c>
    </row>
    <row r="39" spans="1:33" ht="15" x14ac:dyDescent="0.25">
      <c r="A39" s="97"/>
      <c r="B39" s="64"/>
      <c r="C39" s="66"/>
      <c r="D39" s="98"/>
      <c r="E39" s="98"/>
      <c r="F39" s="110" t="str">
        <f t="shared" si="5"/>
        <v/>
      </c>
      <c r="H39" s="72">
        <f t="shared" si="6"/>
        <v>0</v>
      </c>
      <c r="I39" s="34" t="e">
        <f>MATCH($H39,'Postcode-exit zone'!$A:$A,0)</f>
        <v>#N/A</v>
      </c>
      <c r="J39" s="34" t="str">
        <f>IFERROR(INDEX('Postcode-exit zone'!$B:$B,$I39,1),"WM")</f>
        <v>WM</v>
      </c>
      <c r="K39" s="34" t="e">
        <f>INDEX('AQ bands'!$A:$A,MATCH($B39,'AQ bands'!$B:$B,1),1)</f>
        <v>#N/A</v>
      </c>
      <c r="L39" s="34" t="str">
        <f t="shared" si="7"/>
        <v>FAIL</v>
      </c>
      <c r="M39" s="34" t="str">
        <f t="shared" si="8"/>
        <v>FAIL</v>
      </c>
      <c r="N39" s="34" t="str">
        <f t="shared" si="0"/>
        <v>PASS</v>
      </c>
      <c r="O39" s="56" t="str">
        <f t="shared" ca="1" si="1"/>
        <v>-</v>
      </c>
      <c r="P39" s="56" t="str">
        <f t="shared" si="11"/>
        <v>Error</v>
      </c>
      <c r="Q39" s="56" t="e">
        <f t="shared" si="9"/>
        <v>#VALUE!</v>
      </c>
      <c r="R39" s="56" t="e">
        <f t="shared" si="10"/>
        <v>#VALUE!</v>
      </c>
      <c r="S39" s="56" t="str">
        <f t="shared" si="3"/>
        <v>N/A</v>
      </c>
      <c r="T39" s="86">
        <f t="shared" si="4"/>
        <v>0</v>
      </c>
      <c r="U39" s="36" t="s">
        <v>3183</v>
      </c>
      <c r="V39" s="74"/>
      <c r="X39" s="120" t="str">
        <f>IFERROR(IF(AND($F39="PASS",X$14&lt;=$S39),INDEX('Matrix prices'!$I:$N,MATCH($K39&amp;"_"&amp;$J39&amp;"_"&amp;(X$14+$T39),'Matrix prices'!$A:$A,0),$Q39),"N/A"),"N/A")</f>
        <v>N/A</v>
      </c>
      <c r="Y39" s="117" t="str">
        <f>IFERROR(IF(AND($F39="PASS",X$14&lt;=$S39),INDEX('Matrix prices'!$I:$N,MATCH($K39&amp;"_"&amp;$J39&amp;"_"&amp;(X$14+$T39),'Matrix prices'!$A:$A,0),$R39)+$C39,"N/A"),"N/A")</f>
        <v>N/A</v>
      </c>
      <c r="Z39" s="120" t="str">
        <f>IFERROR(IF(AND($F39="PASS",Z$14&lt;=$S39),INDEX('Matrix prices'!$I:$N,MATCH($K39&amp;"_"&amp;$J39&amp;"_"&amp;(Z$14+$T39),'Matrix prices'!$A:$A,0),$Q39),"N/A"),"N/A")</f>
        <v>N/A</v>
      </c>
      <c r="AA39" s="117" t="str">
        <f>IFERROR(IF(AND($F39="PASS",Z$14&lt;=$S39),INDEX('Matrix prices'!$I:$N,MATCH($K39&amp;"_"&amp;$J39&amp;"_"&amp;(Z$14+$T39),'Matrix prices'!$A:$A,0),$R39)+$C39,"N/A"),"N/A")</f>
        <v>N/A</v>
      </c>
      <c r="AB39" s="120" t="str">
        <f>IFERROR(IF(AND($F39="PASS",AB$14&lt;=$S39),INDEX('Matrix prices'!$I:$N,MATCH($K39&amp;"_"&amp;$J39&amp;"_"&amp;(AB$14+$T39),'Matrix prices'!$A:$A,0),$Q39),"N/A"),"N/A")</f>
        <v>N/A</v>
      </c>
      <c r="AC39" s="117" t="str">
        <f>IFERROR(IF(AND($F39="PASS",AB$14&lt;=$S39),INDEX('Matrix prices'!$I:$N,MATCH($K39&amp;"_"&amp;$J39&amp;"_"&amp;(AB$14+$T39),'Matrix prices'!$A:$A,0),$R39)+$C39,"N/A"),"N/A")</f>
        <v>N/A</v>
      </c>
      <c r="AD39" s="120" t="str">
        <f>IFERROR(IF(AND($F39="PASS",AD$14&lt;=$S39),INDEX('Matrix prices'!$I:$N,MATCH($K39&amp;"_"&amp;$J39&amp;"_"&amp;(AD$14+$T39),'Matrix prices'!$A:$A,0),$Q39),"N/A"),"N/A")</f>
        <v>N/A</v>
      </c>
      <c r="AE39" s="117" t="str">
        <f>IFERROR(IF(AND($F39="PASS",AD$14&lt;=$S39),INDEX('Matrix prices'!$I:$N,MATCH($K39&amp;"_"&amp;$J39&amp;"_"&amp;(AD$14+$T39),'Matrix prices'!$A:$A,0),$R39)+$C39,"N/A"),"N/A")</f>
        <v>N/A</v>
      </c>
      <c r="AF39" s="120" t="str">
        <f>IFERROR(IF(AND($F39="PASS",AF$14&lt;=$S39),INDEX('Matrix prices'!$I:$N,MATCH($K39&amp;"_"&amp;$J39&amp;"_"&amp;(AF$14+$T39),'Matrix prices'!$A:$A,0),$Q39),"N/A"),"N/A")</f>
        <v>N/A</v>
      </c>
      <c r="AG39" s="117" t="str">
        <f>IFERROR(IF(AND($F39="PASS",AF$14&lt;=$S39),INDEX('Matrix prices'!$I:$N,MATCH($K39&amp;"_"&amp;$J39&amp;"_"&amp;(AF$14+$T39),'Matrix prices'!$A:$A,0),$R39)+$C39,"N/A"),"N/A")</f>
        <v>N/A</v>
      </c>
    </row>
    <row r="40" spans="1:33" ht="15" x14ac:dyDescent="0.25">
      <c r="A40" s="97"/>
      <c r="B40" s="64"/>
      <c r="C40" s="66"/>
      <c r="D40" s="98"/>
      <c r="E40" s="98"/>
      <c r="F40" s="110" t="str">
        <f t="shared" si="5"/>
        <v/>
      </c>
      <c r="H40" s="72">
        <f t="shared" si="6"/>
        <v>0</v>
      </c>
      <c r="I40" s="34" t="e">
        <f>MATCH($H40,'Postcode-exit zone'!$A:$A,0)</f>
        <v>#N/A</v>
      </c>
      <c r="J40" s="34" t="str">
        <f>IFERROR(INDEX('Postcode-exit zone'!$B:$B,$I40,1),"WM")</f>
        <v>WM</v>
      </c>
      <c r="K40" s="34" t="e">
        <f>INDEX('AQ bands'!$A:$A,MATCH($B40,'AQ bands'!$B:$B,1),1)</f>
        <v>#N/A</v>
      </c>
      <c r="L40" s="34" t="str">
        <f t="shared" si="7"/>
        <v>FAIL</v>
      </c>
      <c r="M40" s="34" t="str">
        <f t="shared" si="8"/>
        <v>FAIL</v>
      </c>
      <c r="N40" s="34" t="str">
        <f t="shared" si="0"/>
        <v>PASS</v>
      </c>
      <c r="O40" s="56" t="str">
        <f t="shared" ca="1" si="1"/>
        <v>-</v>
      </c>
      <c r="P40" s="56" t="str">
        <f t="shared" si="11"/>
        <v>Error</v>
      </c>
      <c r="Q40" s="56" t="e">
        <f t="shared" si="9"/>
        <v>#VALUE!</v>
      </c>
      <c r="R40" s="56" t="e">
        <f t="shared" si="10"/>
        <v>#VALUE!</v>
      </c>
      <c r="S40" s="56" t="str">
        <f t="shared" si="3"/>
        <v>N/A</v>
      </c>
      <c r="T40" s="86">
        <f t="shared" si="4"/>
        <v>0</v>
      </c>
      <c r="U40" s="36" t="s">
        <v>3183</v>
      </c>
      <c r="V40" s="74"/>
      <c r="X40" s="120" t="str">
        <f>IFERROR(IF(AND($F40="PASS",X$14&lt;=$S40),INDEX('Matrix prices'!$I:$N,MATCH($K40&amp;"_"&amp;$J40&amp;"_"&amp;(X$14+$T40),'Matrix prices'!$A:$A,0),$Q40),"N/A"),"N/A")</f>
        <v>N/A</v>
      </c>
      <c r="Y40" s="117" t="str">
        <f>IFERROR(IF(AND($F40="PASS",X$14&lt;=$S40),INDEX('Matrix prices'!$I:$N,MATCH($K40&amp;"_"&amp;$J40&amp;"_"&amp;(X$14+$T40),'Matrix prices'!$A:$A,0),$R40)+$C40,"N/A"),"N/A")</f>
        <v>N/A</v>
      </c>
      <c r="Z40" s="120" t="str">
        <f>IFERROR(IF(AND($F40="PASS",Z$14&lt;=$S40),INDEX('Matrix prices'!$I:$N,MATCH($K40&amp;"_"&amp;$J40&amp;"_"&amp;(Z$14+$T40),'Matrix prices'!$A:$A,0),$Q40),"N/A"),"N/A")</f>
        <v>N/A</v>
      </c>
      <c r="AA40" s="117" t="str">
        <f>IFERROR(IF(AND($F40="PASS",Z$14&lt;=$S40),INDEX('Matrix prices'!$I:$N,MATCH($K40&amp;"_"&amp;$J40&amp;"_"&amp;(Z$14+$T40),'Matrix prices'!$A:$A,0),$R40)+$C40,"N/A"),"N/A")</f>
        <v>N/A</v>
      </c>
      <c r="AB40" s="120" t="str">
        <f>IFERROR(IF(AND($F40="PASS",AB$14&lt;=$S40),INDEX('Matrix prices'!$I:$N,MATCH($K40&amp;"_"&amp;$J40&amp;"_"&amp;(AB$14+$T40),'Matrix prices'!$A:$A,0),$Q40),"N/A"),"N/A")</f>
        <v>N/A</v>
      </c>
      <c r="AC40" s="117" t="str">
        <f>IFERROR(IF(AND($F40="PASS",AB$14&lt;=$S40),INDEX('Matrix prices'!$I:$N,MATCH($K40&amp;"_"&amp;$J40&amp;"_"&amp;(AB$14+$T40),'Matrix prices'!$A:$A,0),$R40)+$C40,"N/A"),"N/A")</f>
        <v>N/A</v>
      </c>
      <c r="AD40" s="120" t="str">
        <f>IFERROR(IF(AND($F40="PASS",AD$14&lt;=$S40),INDEX('Matrix prices'!$I:$N,MATCH($K40&amp;"_"&amp;$J40&amp;"_"&amp;(AD$14+$T40),'Matrix prices'!$A:$A,0),$Q40),"N/A"),"N/A")</f>
        <v>N/A</v>
      </c>
      <c r="AE40" s="117" t="str">
        <f>IFERROR(IF(AND($F40="PASS",AD$14&lt;=$S40),INDEX('Matrix prices'!$I:$N,MATCH($K40&amp;"_"&amp;$J40&amp;"_"&amp;(AD$14+$T40),'Matrix prices'!$A:$A,0),$R40)+$C40,"N/A"),"N/A")</f>
        <v>N/A</v>
      </c>
      <c r="AF40" s="120" t="str">
        <f>IFERROR(IF(AND($F40="PASS",AF$14&lt;=$S40),INDEX('Matrix prices'!$I:$N,MATCH($K40&amp;"_"&amp;$J40&amp;"_"&amp;(AF$14+$T40),'Matrix prices'!$A:$A,0),$Q40),"N/A"),"N/A")</f>
        <v>N/A</v>
      </c>
      <c r="AG40" s="117" t="str">
        <f>IFERROR(IF(AND($F40="PASS",AF$14&lt;=$S40),INDEX('Matrix prices'!$I:$N,MATCH($K40&amp;"_"&amp;$J40&amp;"_"&amp;(AF$14+$T40),'Matrix prices'!$A:$A,0),$R40)+$C40,"N/A"),"N/A")</f>
        <v>N/A</v>
      </c>
    </row>
    <row r="41" spans="1:33" ht="15" x14ac:dyDescent="0.25">
      <c r="A41" s="100"/>
      <c r="B41" s="65"/>
      <c r="C41" s="70"/>
      <c r="D41" s="101"/>
      <c r="E41" s="101"/>
      <c r="F41" s="111" t="str">
        <f t="shared" si="5"/>
        <v/>
      </c>
      <c r="H41" s="75">
        <f t="shared" si="6"/>
        <v>0</v>
      </c>
      <c r="I41" s="76" t="e">
        <f>MATCH($H41,'Postcode-exit zone'!$A:$A,0)</f>
        <v>#N/A</v>
      </c>
      <c r="J41" s="76" t="str">
        <f>IFERROR(INDEX('Postcode-exit zone'!$B:$B,$I41,1),"WM")</f>
        <v>WM</v>
      </c>
      <c r="K41" s="76" t="e">
        <f>INDEX('AQ bands'!$A:$A,MATCH($B41,'AQ bands'!$B:$B,1),1)</f>
        <v>#N/A</v>
      </c>
      <c r="L41" s="76" t="str">
        <f t="shared" si="7"/>
        <v>FAIL</v>
      </c>
      <c r="M41" s="76" t="str">
        <f t="shared" si="8"/>
        <v>FAIL</v>
      </c>
      <c r="N41" s="76" t="str">
        <f t="shared" si="0"/>
        <v>PASS</v>
      </c>
      <c r="O41" s="94" t="str">
        <f t="shared" ca="1" si="1"/>
        <v>-</v>
      </c>
      <c r="P41" s="94" t="str">
        <f t="shared" si="11"/>
        <v>Error</v>
      </c>
      <c r="Q41" s="94" t="e">
        <f t="shared" si="9"/>
        <v>#VALUE!</v>
      </c>
      <c r="R41" s="94" t="e">
        <f t="shared" si="10"/>
        <v>#VALUE!</v>
      </c>
      <c r="S41" s="94" t="str">
        <f t="shared" si="3"/>
        <v>N/A</v>
      </c>
      <c r="T41" s="86">
        <f t="shared" si="4"/>
        <v>0</v>
      </c>
      <c r="U41" s="77" t="s">
        <v>3183</v>
      </c>
      <c r="V41" s="95"/>
      <c r="X41" s="121" t="str">
        <f>IFERROR(IF(AND($F41="PASS",X$14&lt;=$S41),INDEX('Matrix prices'!$I:$N,MATCH($K41&amp;"_"&amp;$J41&amp;"_"&amp;(X$14+$T41),'Matrix prices'!$A:$A,0),$Q41),"N/A"),"N/A")</f>
        <v>N/A</v>
      </c>
      <c r="Y41" s="122" t="str">
        <f>IFERROR(IF(AND($F41="PASS",X$14&lt;=$S41),INDEX('Matrix prices'!$I:$N,MATCH($K41&amp;"_"&amp;$J41&amp;"_"&amp;(X$14+$T41),'Matrix prices'!$A:$A,0),$R41)+$C41,"N/A"),"N/A")</f>
        <v>N/A</v>
      </c>
      <c r="Z41" s="121" t="str">
        <f>IFERROR(IF(AND($F41="PASS",Z$14&lt;=$S41),INDEX('Matrix prices'!$I:$N,MATCH($K41&amp;"_"&amp;$J41&amp;"_"&amp;(Z$14+$T41),'Matrix prices'!$A:$A,0),$Q41),"N/A"),"N/A")</f>
        <v>N/A</v>
      </c>
      <c r="AA41" s="122" t="str">
        <f>IFERROR(IF(AND($F41="PASS",Z$14&lt;=$S41),INDEX('Matrix prices'!$I:$N,MATCH($K41&amp;"_"&amp;$J41&amp;"_"&amp;(Z$14+$T41),'Matrix prices'!$A:$A,0),$R41)+$C41,"N/A"),"N/A")</f>
        <v>N/A</v>
      </c>
      <c r="AB41" s="121" t="str">
        <f>IFERROR(IF(AND($F41="PASS",AB$14&lt;=$S41),INDEX('Matrix prices'!$I:$N,MATCH($K41&amp;"_"&amp;$J41&amp;"_"&amp;(AB$14+$T41),'Matrix prices'!$A:$A,0),$Q41),"N/A"),"N/A")</f>
        <v>N/A</v>
      </c>
      <c r="AC41" s="122" t="str">
        <f>IFERROR(IF(AND($F41="PASS",AB$14&lt;=$S41),INDEX('Matrix prices'!$I:$N,MATCH($K41&amp;"_"&amp;$J41&amp;"_"&amp;(AB$14+$T41),'Matrix prices'!$A:$A,0),$R41)+$C41,"N/A"),"N/A")</f>
        <v>N/A</v>
      </c>
      <c r="AD41" s="121" t="str">
        <f>IFERROR(IF(AND($F41="PASS",AD$14&lt;=$S41),INDEX('Matrix prices'!$I:$N,MATCH($K41&amp;"_"&amp;$J41&amp;"_"&amp;(AD$14+$T41),'Matrix prices'!$A:$A,0),$Q41),"N/A"),"N/A")</f>
        <v>N/A</v>
      </c>
      <c r="AE41" s="122" t="str">
        <f>IFERROR(IF(AND($F41="PASS",AD$14&lt;=$S41),INDEX('Matrix prices'!$I:$N,MATCH($K41&amp;"_"&amp;$J41&amp;"_"&amp;(AD$14+$T41),'Matrix prices'!$A:$A,0),$R41)+$C41,"N/A"),"N/A")</f>
        <v>N/A</v>
      </c>
      <c r="AF41" s="121" t="str">
        <f>IFERROR(IF(AND($F41="PASS",AF$14&lt;=$S41),INDEX('Matrix prices'!$I:$N,MATCH($K41&amp;"_"&amp;$J41&amp;"_"&amp;(AF$14+$T41),'Matrix prices'!$A:$A,0),$Q41),"N/A"),"N/A")</f>
        <v>N/A</v>
      </c>
      <c r="AG41" s="122" t="str">
        <f>IFERROR(IF(AND($F41="PASS",AF$14&lt;=$S41),INDEX('Matrix prices'!$I:$N,MATCH($K41&amp;"_"&amp;$J41&amp;"_"&amp;(AF$14+$T41),'Matrix prices'!$A:$A,0),$R41)+$C41,"N/A"),"N/A")</f>
        <v>N/A</v>
      </c>
    </row>
    <row r="42" spans="1:33" ht="15" x14ac:dyDescent="0.25"/>
    <row r="43" spans="1:33" ht="15" hidden="1" x14ac:dyDescent="0.25"/>
    <row r="44" spans="1:33" ht="15" hidden="1" x14ac:dyDescent="0.25"/>
    <row r="45" spans="1:33" ht="15" hidden="1" x14ac:dyDescent="0.25"/>
    <row r="46" spans="1:33" ht="15" hidden="1" x14ac:dyDescent="0.25"/>
    <row r="47" spans="1:33" ht="15" hidden="1" x14ac:dyDescent="0.25"/>
    <row r="48" spans="1:33" ht="15" hidden="1" x14ac:dyDescent="0.25"/>
    <row r="49" spans="1:22" ht="15" hidden="1" x14ac:dyDescent="0.25"/>
    <row r="50" spans="1:22" ht="15" hidden="1" x14ac:dyDescent="0.25"/>
    <row r="51" spans="1:22" ht="15" hidden="1" x14ac:dyDescent="0.25"/>
    <row r="52" spans="1:22" ht="15" hidden="1" x14ac:dyDescent="0.25"/>
    <row r="53" spans="1:22" ht="15" hidden="1" x14ac:dyDescent="0.25"/>
    <row r="54" spans="1:22" ht="15" hidden="1" x14ac:dyDescent="0.25">
      <c r="A54" s="96"/>
      <c r="B54" s="96"/>
      <c r="C54" s="96"/>
      <c r="D54" s="96"/>
      <c r="E54" s="96"/>
      <c r="F54" s="96"/>
      <c r="G54" s="96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</row>
    <row r="55" spans="1:22" ht="14.45" hidden="1" customHeight="1" x14ac:dyDescent="0.25"/>
    <row r="56" spans="1:22" ht="14.45" hidden="1" customHeight="1" x14ac:dyDescent="0.25"/>
    <row r="57" spans="1:22" ht="14.45" hidden="1" customHeight="1" x14ac:dyDescent="0.25"/>
    <row r="58" spans="1:22" ht="14.45" hidden="1" customHeight="1" x14ac:dyDescent="0.25"/>
    <row r="59" spans="1:22" ht="14.45" hidden="1" customHeight="1" x14ac:dyDescent="0.25"/>
    <row r="60" spans="1:22" ht="14.45" hidden="1" customHeight="1" x14ac:dyDescent="0.25"/>
    <row r="61" spans="1:22" ht="14.45" hidden="1" customHeight="1" x14ac:dyDescent="0.25"/>
    <row r="62" spans="1:22" ht="14.45" hidden="1" customHeight="1" x14ac:dyDescent="0.25"/>
    <row r="63" spans="1:22" ht="14.45" hidden="1" customHeight="1" x14ac:dyDescent="0.25"/>
    <row r="64" spans="1:22" ht="14.45" hidden="1" customHeight="1" x14ac:dyDescent="0.25"/>
    <row r="65" ht="14.45" hidden="1" customHeight="1" x14ac:dyDescent="0.25"/>
    <row r="66" ht="14.45" hidden="1" customHeight="1" x14ac:dyDescent="0.25"/>
    <row r="67" ht="14.45" hidden="1" customHeight="1" x14ac:dyDescent="0.25"/>
    <row r="68" ht="14.45" hidden="1" customHeight="1" x14ac:dyDescent="0.25"/>
    <row r="69" ht="14.45" hidden="1" customHeight="1" x14ac:dyDescent="0.25"/>
    <row r="70" ht="14.45" hidden="1" customHeight="1" x14ac:dyDescent="0.25"/>
    <row r="71" ht="14.45" hidden="1" customHeight="1" x14ac:dyDescent="0.25"/>
    <row r="72" ht="14.45" hidden="1" customHeight="1" x14ac:dyDescent="0.25"/>
    <row r="73" ht="14.45" hidden="1" customHeight="1" x14ac:dyDescent="0.25"/>
    <row r="74" ht="14.45" hidden="1" customHeight="1" x14ac:dyDescent="0.25"/>
    <row r="75" ht="14.45" hidden="1" customHeight="1" x14ac:dyDescent="0.25"/>
    <row r="76" ht="14.45" hidden="1" customHeight="1" x14ac:dyDescent="0.25"/>
    <row r="77" ht="14.45" hidden="1" customHeight="1" x14ac:dyDescent="0.25"/>
    <row r="78" ht="14.45" hidden="1" customHeight="1" x14ac:dyDescent="0.25"/>
    <row r="79" ht="14.45" hidden="1" customHeight="1" x14ac:dyDescent="0.25"/>
    <row r="80" ht="14.45" hidden="1" customHeight="1" x14ac:dyDescent="0.25"/>
    <row r="81" ht="14.45" customHeight="1" x14ac:dyDescent="0.25"/>
  </sheetData>
  <sheetProtection algorithmName="SHA-512" hashValue="5j3Eio8p3+JQXm6+WRlUDSR53eOKBfvMt9kTs8SK25PNuvjm6ABKh+fwmaJdoGzgm3awr5o+Ip4JLyCGY7gfww==" saltValue="0TI3GtEyfqgBnRx27QwTgQ==" spinCount="100000" sheet="1" objects="1" scenarios="1"/>
  <conditionalFormatting sqref="C17">
    <cfRule type="expression" dxfId="4" priority="7">
      <formula>$B$10="SC"</formula>
    </cfRule>
  </conditionalFormatting>
  <conditionalFormatting sqref="C20:C41">
    <cfRule type="expression" dxfId="3" priority="5">
      <formula>$B$10="SC"</formula>
    </cfRule>
  </conditionalFormatting>
  <conditionalFormatting sqref="X17:AG41">
    <cfRule type="cellIs" dxfId="2" priority="2" operator="equal">
      <formula>"N/A"</formula>
    </cfRule>
    <cfRule type="expression" dxfId="1" priority="3">
      <formula>$B$31=1</formula>
    </cfRule>
  </conditionalFormatting>
  <conditionalFormatting sqref="C18:C19">
    <cfRule type="expression" dxfId="0" priority="1">
      <formula>$B$10="SC"</formula>
    </cfRule>
  </conditionalFormatting>
  <dataValidations count="6">
    <dataValidation type="textLength" errorStyle="information" allowBlank="1" showInputMessage="1" showErrorMessage="1" errorTitle="Postcode" error="Needs to be text upto 8 characters" sqref="B16" xr:uid="{00000000-0002-0000-0100-000000000000}">
      <formula1>0</formula1>
      <formula2>8</formula2>
    </dataValidation>
    <dataValidation type="whole" allowBlank="1" showInputMessage="1" showErrorMessage="1" errorTitle="AQ" error="The AQ must be between 0 and 732,000 kWh/year" sqref="B17:B41" xr:uid="{00000000-0002-0000-0100-000001000000}">
      <formula1>0</formula1>
      <formula2>732000</formula2>
    </dataValidation>
    <dataValidation type="list" allowBlank="1" showInputMessage="1" showErrorMessage="1" errorTitle="Product" error="Must be Standard, Low SC, Zero SC" sqref="E17:E41" xr:uid="{00000000-0002-0000-0100-000002000000}">
      <formula1>"Standard, Low SC, Zero SC"</formula1>
    </dataValidation>
    <dataValidation type="date" errorStyle="information" allowBlank="1" showInputMessage="1" showErrorMessage="1" errorTitle="Contract start date" error="Needs to be a date from today - 24 months from now" sqref="D17:D41" xr:uid="{00000000-0002-0000-0100-000003000000}">
      <formula1>min_CSD</formula1>
      <formula2>max_CSD</formula2>
    </dataValidation>
    <dataValidation allowBlank="1" showInputMessage="1" showErrorMessage="1" errorTitle="Product" error="Must be Standard, Low SC, Zero SC" sqref="F17:F41" xr:uid="{00000000-0002-0000-0100-000004000000}"/>
    <dataValidation type="decimal" allowBlank="1" showInputMessage="1" showErrorMessage="1" errorTitle="Commission p/kWh" error="UR commission must be in the range_x000a_0.0p/kWh : +3.0p/kWh" sqref="C17:C41" xr:uid="{00000000-0002-0000-0100-000005000000}">
      <formula1>comm_UR_min</formula1>
      <formula2>comm_UR_max</formula2>
    </dataValidation>
  </dataValidation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3:N1371"/>
  <sheetViews>
    <sheetView workbookViewId="0">
      <selection activeCell="B1" sqref="B1:N1048576"/>
    </sheetView>
  </sheetViews>
  <sheetFormatPr defaultRowHeight="15" x14ac:dyDescent="0.25"/>
  <cols>
    <col min="1" max="1" width="14" bestFit="1" customWidth="1"/>
    <col min="3" max="3" width="10.5703125" bestFit="1" customWidth="1"/>
    <col min="4" max="4" width="12.42578125" bestFit="1" customWidth="1"/>
    <col min="5" max="8" width="12.42578125" customWidth="1"/>
  </cols>
  <sheetData>
    <row r="3" spans="1:14" x14ac:dyDescent="0.25">
      <c r="C3" s="112" t="s">
        <v>3202</v>
      </c>
      <c r="D3" s="112">
        <v>44075</v>
      </c>
    </row>
    <row r="4" spans="1:14" x14ac:dyDescent="0.25">
      <c r="C4" t="s">
        <v>3208</v>
      </c>
      <c r="D4">
        <v>0</v>
      </c>
      <c r="E4" s="19" t="s">
        <v>3142</v>
      </c>
      <c r="F4" s="20" t="s">
        <v>3143</v>
      </c>
      <c r="G4" s="21"/>
      <c r="H4" s="22"/>
      <c r="I4" s="20" t="s">
        <v>3155</v>
      </c>
      <c r="J4" s="22"/>
      <c r="K4" s="20" t="s">
        <v>3134</v>
      </c>
      <c r="L4" s="22"/>
      <c r="M4" s="20" t="s">
        <v>3141</v>
      </c>
      <c r="N4" s="22"/>
    </row>
    <row r="5" spans="1:14" x14ac:dyDescent="0.25">
      <c r="E5" s="23" t="s">
        <v>3130</v>
      </c>
      <c r="F5" s="18" t="s">
        <v>2</v>
      </c>
      <c r="G5" t="s">
        <v>2</v>
      </c>
      <c r="I5" s="18" t="s">
        <v>1</v>
      </c>
      <c r="J5" s="1" t="s">
        <v>0</v>
      </c>
      <c r="K5" s="18" t="s">
        <v>1</v>
      </c>
      <c r="L5" s="1" t="s">
        <v>0</v>
      </c>
      <c r="M5" s="18" t="s">
        <v>1</v>
      </c>
      <c r="N5" s="1" t="s">
        <v>0</v>
      </c>
    </row>
    <row r="6" spans="1:14" x14ac:dyDescent="0.25">
      <c r="A6" t="s">
        <v>3203</v>
      </c>
      <c r="B6" s="24" t="s">
        <v>3144</v>
      </c>
      <c r="C6" s="2" t="s">
        <v>12</v>
      </c>
      <c r="D6" s="2" t="s">
        <v>3145</v>
      </c>
      <c r="E6" s="25" t="s">
        <v>3142</v>
      </c>
      <c r="F6" s="2" t="s">
        <v>3146</v>
      </c>
      <c r="G6" s="17" t="s">
        <v>3147</v>
      </c>
      <c r="H6" s="17" t="s">
        <v>3148</v>
      </c>
      <c r="I6" s="2" t="s">
        <v>3136</v>
      </c>
      <c r="J6" s="2" t="s">
        <v>481</v>
      </c>
      <c r="K6" s="2" t="s">
        <v>3136</v>
      </c>
      <c r="L6" s="2" t="s">
        <v>481</v>
      </c>
      <c r="M6" s="2" t="s">
        <v>3136</v>
      </c>
      <c r="N6" s="2" t="s">
        <v>481</v>
      </c>
    </row>
    <row r="7" spans="1:14" x14ac:dyDescent="0.25">
      <c r="A7" t="str">
        <f>B7&amp;"_"&amp;C7&amp;"_"&amp;D7</f>
        <v>1_EA_1</v>
      </c>
      <c r="B7">
        <v>1</v>
      </c>
      <c r="C7" t="s">
        <v>1700</v>
      </c>
      <c r="D7">
        <v>1</v>
      </c>
      <c r="E7">
        <v>1301.0000000000005</v>
      </c>
      <c r="F7">
        <v>23.175646322785859</v>
      </c>
      <c r="G7">
        <v>115.57741670765573</v>
      </c>
      <c r="H7">
        <v>138.75306303044158</v>
      </c>
      <c r="I7">
        <v>1.7814000000000001</v>
      </c>
      <c r="J7">
        <v>0.317</v>
      </c>
      <c r="K7">
        <v>5.0711000000000004</v>
      </c>
      <c r="L7">
        <v>0.2</v>
      </c>
      <c r="M7" t="s">
        <v>3183</v>
      </c>
      <c r="N7" t="s">
        <v>3183</v>
      </c>
    </row>
    <row r="8" spans="1:14" x14ac:dyDescent="0.25">
      <c r="A8" t="str">
        <f t="shared" ref="A8:A71" si="0">B8&amp;"_"&amp;C8&amp;"_"&amp;D8</f>
        <v>1_EA_2</v>
      </c>
      <c r="B8">
        <v>1</v>
      </c>
      <c r="C8" t="s">
        <v>1700</v>
      </c>
      <c r="D8">
        <v>2</v>
      </c>
      <c r="E8">
        <v>2602.0000000000023</v>
      </c>
      <c r="F8">
        <v>48.748921329316936</v>
      </c>
      <c r="G8">
        <v>231.19995154203332</v>
      </c>
      <c r="H8">
        <v>279.94887287135026</v>
      </c>
      <c r="I8">
        <v>1.8734999999999999</v>
      </c>
      <c r="J8">
        <v>0.317</v>
      </c>
      <c r="K8">
        <v>5.165</v>
      </c>
      <c r="L8">
        <v>0.2</v>
      </c>
      <c r="M8" t="s">
        <v>3183</v>
      </c>
      <c r="N8" t="s">
        <v>3183</v>
      </c>
    </row>
    <row r="9" spans="1:14" x14ac:dyDescent="0.25">
      <c r="A9" t="str">
        <f t="shared" si="0"/>
        <v>1_EA_3</v>
      </c>
      <c r="B9">
        <v>1</v>
      </c>
      <c r="C9" t="s">
        <v>1700</v>
      </c>
      <c r="D9">
        <v>3</v>
      </c>
      <c r="E9">
        <v>3903.0000000000023</v>
      </c>
      <c r="F9">
        <v>75.163184967985814</v>
      </c>
      <c r="G9">
        <v>346.88647749699192</v>
      </c>
      <c r="H9">
        <v>422.0496624649777</v>
      </c>
      <c r="I9">
        <v>1.9258</v>
      </c>
      <c r="J9">
        <v>0.317</v>
      </c>
      <c r="K9">
        <v>5.2195</v>
      </c>
      <c r="L9">
        <v>0.2</v>
      </c>
      <c r="M9" t="s">
        <v>3183</v>
      </c>
      <c r="N9" t="s">
        <v>3183</v>
      </c>
    </row>
    <row r="10" spans="1:14" x14ac:dyDescent="0.25">
      <c r="A10" t="str">
        <f t="shared" si="0"/>
        <v>1_EA_4</v>
      </c>
      <c r="B10">
        <v>1</v>
      </c>
      <c r="C10" t="s">
        <v>1700</v>
      </c>
      <c r="D10">
        <v>4</v>
      </c>
      <c r="E10">
        <v>5205.4008056698658</v>
      </c>
      <c r="F10">
        <v>101.9648756376925</v>
      </c>
      <c r="G10">
        <v>462.60429554337298</v>
      </c>
      <c r="H10">
        <v>564.56917118106549</v>
      </c>
      <c r="I10">
        <v>1.9588000000000001</v>
      </c>
      <c r="J10">
        <v>0.317</v>
      </c>
      <c r="K10">
        <v>5.2533000000000003</v>
      </c>
      <c r="L10">
        <v>0.2</v>
      </c>
      <c r="M10" t="s">
        <v>3183</v>
      </c>
      <c r="N10" t="s">
        <v>3183</v>
      </c>
    </row>
    <row r="11" spans="1:14" x14ac:dyDescent="0.25">
      <c r="A11" t="str">
        <f t="shared" si="0"/>
        <v>1_EA_5</v>
      </c>
      <c r="B11">
        <v>1</v>
      </c>
      <c r="C11" t="s">
        <v>1700</v>
      </c>
      <c r="D11">
        <v>5</v>
      </c>
      <c r="E11">
        <v>6506.2018426500827</v>
      </c>
      <c r="F11">
        <v>129.0256533394342</v>
      </c>
      <c r="G11">
        <v>578.65850059331558</v>
      </c>
      <c r="H11">
        <v>707.68415393274972</v>
      </c>
      <c r="I11">
        <v>1.9831000000000001</v>
      </c>
      <c r="J11">
        <v>0.317</v>
      </c>
      <c r="K11">
        <v>5.2840999999999996</v>
      </c>
      <c r="L11">
        <v>0.2</v>
      </c>
      <c r="M11" t="s">
        <v>3183</v>
      </c>
      <c r="N11" t="s">
        <v>3183</v>
      </c>
    </row>
    <row r="12" spans="1:14" x14ac:dyDescent="0.25">
      <c r="A12" t="str">
        <f t="shared" si="0"/>
        <v>2_EA_1</v>
      </c>
      <c r="B12">
        <v>2</v>
      </c>
      <c r="C12" t="s">
        <v>1700</v>
      </c>
      <c r="D12">
        <v>1</v>
      </c>
      <c r="E12">
        <v>7201.0000000000018</v>
      </c>
      <c r="F12">
        <v>128.27657891651114</v>
      </c>
      <c r="G12">
        <v>169.03143771518725</v>
      </c>
      <c r="H12">
        <v>297.30801663169837</v>
      </c>
      <c r="I12">
        <v>1.7814000000000001</v>
      </c>
      <c r="J12">
        <v>0.46300000000000002</v>
      </c>
      <c r="K12">
        <v>3.1320000000000001</v>
      </c>
      <c r="L12">
        <v>0.2</v>
      </c>
      <c r="M12" t="s">
        <v>3183</v>
      </c>
      <c r="N12" t="s">
        <v>3183</v>
      </c>
    </row>
    <row r="13" spans="1:14" x14ac:dyDescent="0.25">
      <c r="A13" t="str">
        <f t="shared" si="0"/>
        <v>2_EA_2</v>
      </c>
      <c r="B13">
        <v>2</v>
      </c>
      <c r="C13" t="s">
        <v>1700</v>
      </c>
      <c r="D13">
        <v>2</v>
      </c>
      <c r="E13">
        <v>14402.000000000004</v>
      </c>
      <c r="F13">
        <v>269.82396809562795</v>
      </c>
      <c r="G13">
        <v>338.29974559566244</v>
      </c>
      <c r="H13">
        <v>608.12371369129039</v>
      </c>
      <c r="I13">
        <v>1.8734999999999999</v>
      </c>
      <c r="J13">
        <v>0.46300000000000002</v>
      </c>
      <c r="K13">
        <v>3.2258</v>
      </c>
      <c r="L13">
        <v>0.2</v>
      </c>
      <c r="M13" t="s">
        <v>3183</v>
      </c>
      <c r="N13" t="s">
        <v>3183</v>
      </c>
    </row>
    <row r="14" spans="1:14" x14ac:dyDescent="0.25">
      <c r="A14" t="str">
        <f t="shared" si="0"/>
        <v>2_EA_3</v>
      </c>
      <c r="B14">
        <v>2</v>
      </c>
      <c r="C14" t="s">
        <v>1700</v>
      </c>
      <c r="D14">
        <v>3</v>
      </c>
      <c r="E14">
        <v>21603.000000000007</v>
      </c>
      <c r="F14">
        <v>416.02620672902822</v>
      </c>
      <c r="G14">
        <v>507.90400685915017</v>
      </c>
      <c r="H14">
        <v>923.93021358817839</v>
      </c>
      <c r="I14">
        <v>1.9258</v>
      </c>
      <c r="J14">
        <v>0.46400000000000002</v>
      </c>
      <c r="K14">
        <v>3.2801999999999998</v>
      </c>
      <c r="L14">
        <v>0.2</v>
      </c>
      <c r="M14" t="s">
        <v>3183</v>
      </c>
      <c r="N14" t="s">
        <v>3183</v>
      </c>
    </row>
    <row r="15" spans="1:14" x14ac:dyDescent="0.25">
      <c r="A15" t="str">
        <f t="shared" si="0"/>
        <v>2_EA_4</v>
      </c>
      <c r="B15">
        <v>2</v>
      </c>
      <c r="C15" t="s">
        <v>1700</v>
      </c>
      <c r="D15">
        <v>4</v>
      </c>
      <c r="E15">
        <v>28811.753421697744</v>
      </c>
      <c r="F15">
        <v>564.37284355651207</v>
      </c>
      <c r="G15">
        <v>677.67255160259424</v>
      </c>
      <c r="H15">
        <v>1242.0453951591062</v>
      </c>
      <c r="I15">
        <v>1.9588000000000001</v>
      </c>
      <c r="J15">
        <v>0.46400000000000002</v>
      </c>
      <c r="K15">
        <v>3.3144999999999998</v>
      </c>
      <c r="L15">
        <v>0.2</v>
      </c>
      <c r="M15" t="s">
        <v>3183</v>
      </c>
      <c r="N15" t="s">
        <v>3183</v>
      </c>
    </row>
    <row r="16" spans="1:14" x14ac:dyDescent="0.25">
      <c r="A16" t="str">
        <f t="shared" si="0"/>
        <v>2_EA_5</v>
      </c>
      <c r="B16">
        <v>2</v>
      </c>
      <c r="C16" t="s">
        <v>1700</v>
      </c>
      <c r="D16">
        <v>5</v>
      </c>
      <c r="E16">
        <v>36011.652166735839</v>
      </c>
      <c r="F16">
        <v>714.15352013625238</v>
      </c>
      <c r="G16">
        <v>849.20712811473174</v>
      </c>
      <c r="H16">
        <v>1563.360648250984</v>
      </c>
      <c r="I16">
        <v>1.9831000000000001</v>
      </c>
      <c r="J16">
        <v>0.46500000000000002</v>
      </c>
      <c r="K16">
        <v>3.3448000000000002</v>
      </c>
      <c r="L16">
        <v>0.2</v>
      </c>
      <c r="M16" t="s">
        <v>3183</v>
      </c>
      <c r="N16" t="s">
        <v>3183</v>
      </c>
    </row>
    <row r="17" spans="1:14" x14ac:dyDescent="0.25">
      <c r="A17" t="str">
        <f t="shared" si="0"/>
        <v>3_EA_1</v>
      </c>
      <c r="B17">
        <v>3</v>
      </c>
      <c r="C17" t="s">
        <v>1700</v>
      </c>
      <c r="D17">
        <v>1</v>
      </c>
      <c r="E17">
        <v>16500.999999999982</v>
      </c>
      <c r="F17">
        <v>293.944150632044</v>
      </c>
      <c r="G17">
        <v>253.92900049185951</v>
      </c>
      <c r="H17">
        <v>547.87315112390354</v>
      </c>
      <c r="I17">
        <v>1.7814000000000001</v>
      </c>
      <c r="J17">
        <v>0.69599999999999995</v>
      </c>
      <c r="K17">
        <v>2.8948999999999998</v>
      </c>
      <c r="L17">
        <v>0.2</v>
      </c>
      <c r="M17" t="s">
        <v>3183</v>
      </c>
      <c r="N17" t="s">
        <v>3183</v>
      </c>
    </row>
    <row r="18" spans="1:14" x14ac:dyDescent="0.25">
      <c r="A18" t="str">
        <f t="shared" si="0"/>
        <v>3_EA_2</v>
      </c>
      <c r="B18">
        <v>3</v>
      </c>
      <c r="C18" t="s">
        <v>1700</v>
      </c>
      <c r="D18">
        <v>2</v>
      </c>
      <c r="E18">
        <v>33001.999999999993</v>
      </c>
      <c r="F18">
        <v>618.29819435438822</v>
      </c>
      <c r="G18">
        <v>508.39941850437327</v>
      </c>
      <c r="H18">
        <v>1126.6976128587614</v>
      </c>
      <c r="I18">
        <v>1.8734999999999999</v>
      </c>
      <c r="J18">
        <v>0.69599999999999995</v>
      </c>
      <c r="K18">
        <v>2.9887000000000001</v>
      </c>
      <c r="L18">
        <v>0.2</v>
      </c>
      <c r="M18" t="s">
        <v>3183</v>
      </c>
      <c r="N18" t="s">
        <v>3183</v>
      </c>
    </row>
    <row r="19" spans="1:14" x14ac:dyDescent="0.25">
      <c r="A19" t="str">
        <f t="shared" si="0"/>
        <v>3_EA_3</v>
      </c>
      <c r="B19">
        <v>3</v>
      </c>
      <c r="C19" t="s">
        <v>1700</v>
      </c>
      <c r="D19">
        <v>3</v>
      </c>
      <c r="E19">
        <v>49502.999999999978</v>
      </c>
      <c r="F19">
        <v>953.31876645405976</v>
      </c>
      <c r="G19">
        <v>763.6377299637918</v>
      </c>
      <c r="H19">
        <v>1716.9564964178517</v>
      </c>
      <c r="I19">
        <v>1.9258</v>
      </c>
      <c r="J19">
        <v>0.69699999999999995</v>
      </c>
      <c r="K19">
        <v>3.0430999999999999</v>
      </c>
      <c r="L19">
        <v>0.2</v>
      </c>
      <c r="M19" t="s">
        <v>3183</v>
      </c>
      <c r="N19" t="s">
        <v>3183</v>
      </c>
    </row>
    <row r="20" spans="1:14" x14ac:dyDescent="0.25">
      <c r="A20" t="str">
        <f t="shared" si="0"/>
        <v>3_EA_4</v>
      </c>
      <c r="B20">
        <v>3</v>
      </c>
      <c r="C20" t="s">
        <v>1700</v>
      </c>
      <c r="D20">
        <v>4</v>
      </c>
      <c r="E20">
        <v>66021.766867300699</v>
      </c>
      <c r="F20">
        <v>1293.2531997675319</v>
      </c>
      <c r="G20">
        <v>1019.2515465202537</v>
      </c>
      <c r="H20">
        <v>2312.5047462877856</v>
      </c>
      <c r="I20">
        <v>1.9588000000000001</v>
      </c>
      <c r="J20">
        <v>0.69799999999999995</v>
      </c>
      <c r="K20">
        <v>3.0773999999999999</v>
      </c>
      <c r="L20">
        <v>0.2</v>
      </c>
      <c r="M20" t="s">
        <v>3183</v>
      </c>
      <c r="N20" t="s">
        <v>3183</v>
      </c>
    </row>
    <row r="21" spans="1:14" x14ac:dyDescent="0.25">
      <c r="A21" t="str">
        <f t="shared" si="0"/>
        <v>3_EA_5</v>
      </c>
      <c r="B21">
        <v>3</v>
      </c>
      <c r="C21" t="s">
        <v>1700</v>
      </c>
      <c r="D21">
        <v>5</v>
      </c>
      <c r="E21">
        <v>82520.243355548504</v>
      </c>
      <c r="F21">
        <v>1636.4737169515731</v>
      </c>
      <c r="G21">
        <v>1278.9020071194316</v>
      </c>
      <c r="H21">
        <v>2915.3757240710047</v>
      </c>
      <c r="I21">
        <v>1.9831000000000001</v>
      </c>
      <c r="J21">
        <v>0.70099999999999996</v>
      </c>
      <c r="K21">
        <v>3.1076999999999999</v>
      </c>
      <c r="L21">
        <v>0.2</v>
      </c>
      <c r="M21" t="s">
        <v>3183</v>
      </c>
      <c r="N21" t="s">
        <v>3183</v>
      </c>
    </row>
    <row r="22" spans="1:14" x14ac:dyDescent="0.25">
      <c r="A22" t="str">
        <f t="shared" si="0"/>
        <v>4_EA_1</v>
      </c>
      <c r="B22">
        <v>4</v>
      </c>
      <c r="C22" t="s">
        <v>1700</v>
      </c>
      <c r="D22">
        <v>1</v>
      </c>
      <c r="E22">
        <v>26500.999999999964</v>
      </c>
      <c r="F22">
        <v>472.08132451971392</v>
      </c>
      <c r="G22">
        <v>344.06715356338435</v>
      </c>
      <c r="H22">
        <v>816.14847808309833</v>
      </c>
      <c r="I22">
        <v>1.7814000000000001</v>
      </c>
      <c r="J22">
        <v>0.94299999999999995</v>
      </c>
      <c r="K22">
        <v>2.8212999999999999</v>
      </c>
      <c r="L22">
        <v>0.2</v>
      </c>
      <c r="M22" t="s">
        <v>3183</v>
      </c>
      <c r="N22" t="s">
        <v>3183</v>
      </c>
    </row>
    <row r="23" spans="1:14" x14ac:dyDescent="0.25">
      <c r="A23" t="str">
        <f t="shared" si="0"/>
        <v>4_EA_2</v>
      </c>
      <c r="B23">
        <v>4</v>
      </c>
      <c r="C23" t="s">
        <v>1700</v>
      </c>
      <c r="D23">
        <v>2</v>
      </c>
      <c r="E23">
        <v>53002.000000000015</v>
      </c>
      <c r="F23">
        <v>993.0016634498312</v>
      </c>
      <c r="G23">
        <v>688.99907122227717</v>
      </c>
      <c r="H23">
        <v>1682.0007346721084</v>
      </c>
      <c r="I23">
        <v>1.8734999999999999</v>
      </c>
      <c r="J23">
        <v>0.94399999999999995</v>
      </c>
      <c r="K23">
        <v>2.9150999999999998</v>
      </c>
      <c r="L23">
        <v>0.2</v>
      </c>
      <c r="M23" t="s">
        <v>3183</v>
      </c>
      <c r="N23" t="s">
        <v>3183</v>
      </c>
    </row>
    <row r="24" spans="1:14" x14ac:dyDescent="0.25">
      <c r="A24" t="str">
        <f t="shared" si="0"/>
        <v>4_EA_3</v>
      </c>
      <c r="B24">
        <v>4</v>
      </c>
      <c r="C24" t="s">
        <v>1700</v>
      </c>
      <c r="D24">
        <v>3</v>
      </c>
      <c r="E24">
        <v>79502.999999999971</v>
      </c>
      <c r="F24">
        <v>1531.0527016422704</v>
      </c>
      <c r="G24">
        <v>1035.1574853588231</v>
      </c>
      <c r="H24">
        <v>2566.2101870010938</v>
      </c>
      <c r="I24">
        <v>1.9258</v>
      </c>
      <c r="J24">
        <v>0.94499999999999995</v>
      </c>
      <c r="K24">
        <v>2.9693999999999998</v>
      </c>
      <c r="L24">
        <v>0.2</v>
      </c>
      <c r="M24" t="s">
        <v>3183</v>
      </c>
      <c r="N24" t="s">
        <v>3183</v>
      </c>
    </row>
    <row r="25" spans="1:14" x14ac:dyDescent="0.25">
      <c r="A25" t="str">
        <f t="shared" si="0"/>
        <v>4_EA_4</v>
      </c>
      <c r="B25">
        <v>4</v>
      </c>
      <c r="C25" t="s">
        <v>1700</v>
      </c>
      <c r="D25">
        <v>4</v>
      </c>
      <c r="E25">
        <v>106032.53401311069</v>
      </c>
      <c r="F25">
        <v>2076.9955182740068</v>
      </c>
      <c r="G25">
        <v>1381.9156645809101</v>
      </c>
      <c r="H25">
        <v>3458.9111828549167</v>
      </c>
      <c r="I25">
        <v>1.9588000000000001</v>
      </c>
      <c r="J25">
        <v>0.94699999999999995</v>
      </c>
      <c r="K25">
        <v>3.0038</v>
      </c>
      <c r="L25">
        <v>0.2</v>
      </c>
      <c r="M25" t="s">
        <v>3183</v>
      </c>
      <c r="N25" t="s">
        <v>3183</v>
      </c>
    </row>
    <row r="26" spans="1:14" x14ac:dyDescent="0.25">
      <c r="A26" t="str">
        <f t="shared" si="0"/>
        <v>4_EA_5</v>
      </c>
      <c r="B26">
        <v>4</v>
      </c>
      <c r="C26" t="s">
        <v>1700</v>
      </c>
      <c r="D26">
        <v>5</v>
      </c>
      <c r="E26">
        <v>132529.48119298214</v>
      </c>
      <c r="F26">
        <v>2628.2158640648258</v>
      </c>
      <c r="G26">
        <v>1735.1212613712573</v>
      </c>
      <c r="H26">
        <v>4363.3371254360827</v>
      </c>
      <c r="I26">
        <v>1.9831000000000001</v>
      </c>
      <c r="J26">
        <v>0.95099999999999996</v>
      </c>
      <c r="K26">
        <v>3.0339999999999998</v>
      </c>
      <c r="L26">
        <v>0.2</v>
      </c>
      <c r="M26" t="s">
        <v>3183</v>
      </c>
      <c r="N26" t="s">
        <v>3183</v>
      </c>
    </row>
    <row r="27" spans="1:14" x14ac:dyDescent="0.25">
      <c r="A27" t="str">
        <f t="shared" si="0"/>
        <v>5_EA_1</v>
      </c>
      <c r="B27">
        <v>5</v>
      </c>
      <c r="C27" t="s">
        <v>1700</v>
      </c>
      <c r="D27">
        <v>1</v>
      </c>
      <c r="E27">
        <v>36501.000000000036</v>
      </c>
      <c r="F27">
        <v>650.21849840738355</v>
      </c>
      <c r="G27">
        <v>435.25342469388073</v>
      </c>
      <c r="H27">
        <v>1085.4719231012643</v>
      </c>
      <c r="I27">
        <v>1.7814000000000001</v>
      </c>
      <c r="J27">
        <v>1.1919999999999999</v>
      </c>
      <c r="K27">
        <v>2.7909000000000002</v>
      </c>
      <c r="L27">
        <v>0.2</v>
      </c>
      <c r="M27" t="s">
        <v>3183</v>
      </c>
      <c r="N27" t="s">
        <v>3183</v>
      </c>
    </row>
    <row r="28" spans="1:14" x14ac:dyDescent="0.25">
      <c r="A28" t="str">
        <f t="shared" si="0"/>
        <v>5_EA_2</v>
      </c>
      <c r="B28">
        <v>5</v>
      </c>
      <c r="C28" t="s">
        <v>1700</v>
      </c>
      <c r="D28">
        <v>2</v>
      </c>
      <c r="E28">
        <v>73002.000000000044</v>
      </c>
      <c r="F28">
        <v>1367.7051325452715</v>
      </c>
      <c r="G28">
        <v>871.698719902005</v>
      </c>
      <c r="H28">
        <v>2239.4038524472762</v>
      </c>
      <c r="I28">
        <v>1.8734999999999999</v>
      </c>
      <c r="J28">
        <v>1.194</v>
      </c>
      <c r="K28">
        <v>2.8847</v>
      </c>
      <c r="L28">
        <v>0.2</v>
      </c>
      <c r="M28" t="s">
        <v>3183</v>
      </c>
      <c r="N28" t="s">
        <v>3183</v>
      </c>
    </row>
    <row r="29" spans="1:14" x14ac:dyDescent="0.25">
      <c r="A29" t="str">
        <f t="shared" si="0"/>
        <v>5_EA_3</v>
      </c>
      <c r="B29">
        <v>5</v>
      </c>
      <c r="C29" t="s">
        <v>1700</v>
      </c>
      <c r="D29">
        <v>3</v>
      </c>
      <c r="E29">
        <v>109503.00000000012</v>
      </c>
      <c r="F29">
        <v>2108.7866368304758</v>
      </c>
      <c r="G29">
        <v>1309.8344472119607</v>
      </c>
      <c r="H29">
        <v>3418.6210840424365</v>
      </c>
      <c r="I29">
        <v>1.9258</v>
      </c>
      <c r="J29">
        <v>1.196</v>
      </c>
      <c r="K29">
        <v>2.9390000000000001</v>
      </c>
      <c r="L29">
        <v>0.2</v>
      </c>
      <c r="M29" t="s">
        <v>3183</v>
      </c>
      <c r="N29" t="s">
        <v>3183</v>
      </c>
    </row>
    <row r="30" spans="1:14" x14ac:dyDescent="0.25">
      <c r="A30" t="str">
        <f t="shared" si="0"/>
        <v>5_EA_4</v>
      </c>
      <c r="B30">
        <v>5</v>
      </c>
      <c r="C30" t="s">
        <v>1700</v>
      </c>
      <c r="D30">
        <v>4</v>
      </c>
      <c r="E30">
        <v>146043.30115892063</v>
      </c>
      <c r="F30">
        <v>2860.7378367804795</v>
      </c>
      <c r="G30">
        <v>1748.7968072702688</v>
      </c>
      <c r="H30">
        <v>4609.5346440507483</v>
      </c>
      <c r="I30">
        <v>1.9588000000000001</v>
      </c>
      <c r="J30">
        <v>1.198</v>
      </c>
      <c r="K30">
        <v>2.9733999999999998</v>
      </c>
      <c r="L30">
        <v>0.2</v>
      </c>
      <c r="M30" t="s">
        <v>3183</v>
      </c>
      <c r="N30" t="s">
        <v>3183</v>
      </c>
    </row>
    <row r="31" spans="1:14" x14ac:dyDescent="0.25">
      <c r="A31" t="str">
        <f t="shared" si="0"/>
        <v>5_EA_5</v>
      </c>
      <c r="B31">
        <v>5</v>
      </c>
      <c r="C31" t="s">
        <v>1700</v>
      </c>
      <c r="D31">
        <v>5</v>
      </c>
      <c r="E31">
        <v>182538.71903041593</v>
      </c>
      <c r="F31">
        <v>3619.9580111780797</v>
      </c>
      <c r="G31">
        <v>2196.6453906726156</v>
      </c>
      <c r="H31">
        <v>5816.6034018506953</v>
      </c>
      <c r="I31">
        <v>1.9831000000000001</v>
      </c>
      <c r="J31">
        <v>1.204</v>
      </c>
      <c r="K31">
        <v>3.0036</v>
      </c>
      <c r="L31">
        <v>0.2</v>
      </c>
      <c r="M31" t="s">
        <v>3183</v>
      </c>
      <c r="N31" t="s">
        <v>3183</v>
      </c>
    </row>
    <row r="32" spans="1:14" x14ac:dyDescent="0.25">
      <c r="A32" t="str">
        <f t="shared" si="0"/>
        <v>6_EA_1</v>
      </c>
      <c r="B32">
        <v>6</v>
      </c>
      <c r="C32" t="s">
        <v>1700</v>
      </c>
      <c r="D32">
        <v>1</v>
      </c>
      <c r="E32">
        <v>46501.000000000015</v>
      </c>
      <c r="F32">
        <v>828.35567229505409</v>
      </c>
      <c r="G32">
        <v>526.4396958243841</v>
      </c>
      <c r="H32">
        <v>1354.7953681194381</v>
      </c>
      <c r="I32">
        <v>1.7814000000000001</v>
      </c>
      <c r="J32">
        <v>1.4419999999999999</v>
      </c>
      <c r="K32">
        <v>2.7736000000000001</v>
      </c>
      <c r="L32">
        <v>0.2</v>
      </c>
      <c r="M32" t="s">
        <v>3183</v>
      </c>
      <c r="N32" t="s">
        <v>3183</v>
      </c>
    </row>
    <row r="33" spans="1:14" x14ac:dyDescent="0.25">
      <c r="A33" t="str">
        <f t="shared" si="0"/>
        <v>6_EA_2</v>
      </c>
      <c r="B33">
        <v>6</v>
      </c>
      <c r="C33" t="s">
        <v>1700</v>
      </c>
      <c r="D33">
        <v>2</v>
      </c>
      <c r="E33">
        <v>93001.999999999956</v>
      </c>
      <c r="F33">
        <v>1742.4086016407152</v>
      </c>
      <c r="G33">
        <v>1054.3983685817368</v>
      </c>
      <c r="H33">
        <v>2796.806970222452</v>
      </c>
      <c r="I33">
        <v>1.8734999999999999</v>
      </c>
      <c r="J33">
        <v>1.444</v>
      </c>
      <c r="K33">
        <v>2.8673000000000002</v>
      </c>
      <c r="L33">
        <v>0.2</v>
      </c>
      <c r="M33" t="s">
        <v>3183</v>
      </c>
      <c r="N33" t="s">
        <v>3183</v>
      </c>
    </row>
    <row r="34" spans="1:14" x14ac:dyDescent="0.25">
      <c r="A34" t="str">
        <f t="shared" si="0"/>
        <v>6_EA_3</v>
      </c>
      <c r="B34">
        <v>6</v>
      </c>
      <c r="C34" t="s">
        <v>1700</v>
      </c>
      <c r="D34">
        <v>3</v>
      </c>
      <c r="E34">
        <v>139502.99999999977</v>
      </c>
      <c r="F34">
        <v>2686.5205720186827</v>
      </c>
      <c r="G34">
        <v>1584.5114090650484</v>
      </c>
      <c r="H34">
        <v>4271.0319810837309</v>
      </c>
      <c r="I34">
        <v>1.9258</v>
      </c>
      <c r="J34">
        <v>1.4470000000000001</v>
      </c>
      <c r="K34">
        <v>2.9217</v>
      </c>
      <c r="L34">
        <v>0.2</v>
      </c>
      <c r="M34" t="s">
        <v>3183</v>
      </c>
      <c r="N34" t="s">
        <v>3183</v>
      </c>
    </row>
    <row r="35" spans="1:14" x14ac:dyDescent="0.25">
      <c r="A35" t="str">
        <f t="shared" si="0"/>
        <v>6_EA_4</v>
      </c>
      <c r="B35">
        <v>6</v>
      </c>
      <c r="C35" t="s">
        <v>1700</v>
      </c>
      <c r="D35">
        <v>4</v>
      </c>
      <c r="E35">
        <v>186054.06830472988</v>
      </c>
      <c r="F35">
        <v>3644.480155286954</v>
      </c>
      <c r="G35">
        <v>2115.677949959495</v>
      </c>
      <c r="H35">
        <v>5760.1581052464489</v>
      </c>
      <c r="I35">
        <v>1.9588000000000001</v>
      </c>
      <c r="J35">
        <v>1.4490000000000001</v>
      </c>
      <c r="K35">
        <v>2.9561000000000002</v>
      </c>
      <c r="L35">
        <v>0.2</v>
      </c>
      <c r="M35" t="s">
        <v>3183</v>
      </c>
      <c r="N35" t="s">
        <v>3183</v>
      </c>
    </row>
    <row r="36" spans="1:14" x14ac:dyDescent="0.25">
      <c r="A36" t="str">
        <f t="shared" si="0"/>
        <v>6_EA_5</v>
      </c>
      <c r="B36">
        <v>6</v>
      </c>
      <c r="C36" t="s">
        <v>1700</v>
      </c>
      <c r="D36">
        <v>5</v>
      </c>
      <c r="E36">
        <v>232547.95686784826</v>
      </c>
      <c r="F36">
        <v>4611.7001582913263</v>
      </c>
      <c r="G36">
        <v>2658.1695199737997</v>
      </c>
      <c r="H36">
        <v>7269.8696782651259</v>
      </c>
      <c r="I36">
        <v>1.9831000000000001</v>
      </c>
      <c r="J36">
        <v>1.4570000000000001</v>
      </c>
      <c r="K36">
        <v>2.9863</v>
      </c>
      <c r="L36">
        <v>0.2</v>
      </c>
      <c r="M36" t="s">
        <v>3183</v>
      </c>
      <c r="N36" t="s">
        <v>3183</v>
      </c>
    </row>
    <row r="37" spans="1:14" x14ac:dyDescent="0.25">
      <c r="A37" t="str">
        <f t="shared" si="0"/>
        <v>7_EA_1</v>
      </c>
      <c r="B37">
        <v>7</v>
      </c>
      <c r="C37" t="s">
        <v>1700</v>
      </c>
      <c r="D37">
        <v>1</v>
      </c>
      <c r="E37">
        <v>56500.999999999978</v>
      </c>
      <c r="F37">
        <v>1006.4928461827245</v>
      </c>
      <c r="G37">
        <v>616.57784889590414</v>
      </c>
      <c r="H37">
        <v>1623.0706950786287</v>
      </c>
      <c r="I37">
        <v>1.7814000000000001</v>
      </c>
      <c r="J37">
        <v>1.6890000000000001</v>
      </c>
      <c r="K37">
        <v>2.7605</v>
      </c>
      <c r="L37">
        <v>0.2</v>
      </c>
      <c r="M37" t="s">
        <v>3183</v>
      </c>
      <c r="N37" t="s">
        <v>3183</v>
      </c>
    </row>
    <row r="38" spans="1:14" x14ac:dyDescent="0.25">
      <c r="A38" t="str">
        <f t="shared" si="0"/>
        <v>7_EA_2</v>
      </c>
      <c r="B38">
        <v>7</v>
      </c>
      <c r="C38" t="s">
        <v>1700</v>
      </c>
      <c r="D38">
        <v>2</v>
      </c>
      <c r="E38">
        <v>113001.99999999997</v>
      </c>
      <c r="F38">
        <v>2117.1120707361592</v>
      </c>
      <c r="G38">
        <v>1234.9980212996154</v>
      </c>
      <c r="H38">
        <v>3352.1100920357749</v>
      </c>
      <c r="I38">
        <v>1.8734999999999999</v>
      </c>
      <c r="J38">
        <v>1.6919999999999999</v>
      </c>
      <c r="K38">
        <v>2.8542999999999998</v>
      </c>
      <c r="L38">
        <v>0.2</v>
      </c>
      <c r="M38" t="s">
        <v>3183</v>
      </c>
      <c r="N38" t="s">
        <v>3183</v>
      </c>
    </row>
    <row r="39" spans="1:14" x14ac:dyDescent="0.25">
      <c r="A39" t="str">
        <f t="shared" si="0"/>
        <v>7_EA_3</v>
      </c>
      <c r="B39">
        <v>7</v>
      </c>
      <c r="C39" t="s">
        <v>1700</v>
      </c>
      <c r="D39">
        <v>3</v>
      </c>
      <c r="E39">
        <v>169502.99999999974</v>
      </c>
      <c r="F39">
        <v>3264.2545072068915</v>
      </c>
      <c r="G39">
        <v>1856.0311644600956</v>
      </c>
      <c r="H39">
        <v>5120.2856716669867</v>
      </c>
      <c r="I39">
        <v>1.9258</v>
      </c>
      <c r="J39">
        <v>1.6950000000000001</v>
      </c>
      <c r="K39">
        <v>2.9085999999999999</v>
      </c>
      <c r="L39">
        <v>0.2</v>
      </c>
      <c r="M39" t="s">
        <v>3183</v>
      </c>
      <c r="N39" t="s">
        <v>3183</v>
      </c>
    </row>
    <row r="40" spans="1:14" x14ac:dyDescent="0.25">
      <c r="A40" t="str">
        <f t="shared" si="0"/>
        <v>7_EA_4</v>
      </c>
      <c r="B40">
        <v>7</v>
      </c>
      <c r="C40" t="s">
        <v>1700</v>
      </c>
      <c r="D40">
        <v>4</v>
      </c>
      <c r="E40">
        <v>226064.83545053998</v>
      </c>
      <c r="F40">
        <v>4428.2224737934303</v>
      </c>
      <c r="G40">
        <v>2478.3420680201925</v>
      </c>
      <c r="H40">
        <v>6906.5645418136228</v>
      </c>
      <c r="I40">
        <v>1.9588000000000001</v>
      </c>
      <c r="J40">
        <v>1.6970000000000001</v>
      </c>
      <c r="K40">
        <v>2.9430000000000001</v>
      </c>
      <c r="L40">
        <v>0.2</v>
      </c>
      <c r="M40" t="s">
        <v>3183</v>
      </c>
      <c r="N40" t="s">
        <v>3183</v>
      </c>
    </row>
    <row r="41" spans="1:14" x14ac:dyDescent="0.25">
      <c r="A41" t="str">
        <f t="shared" si="0"/>
        <v>7_EA_5</v>
      </c>
      <c r="B41">
        <v>7</v>
      </c>
      <c r="C41" t="s">
        <v>1700</v>
      </c>
      <c r="D41">
        <v>5</v>
      </c>
      <c r="E41">
        <v>282557.19470528222</v>
      </c>
      <c r="F41">
        <v>5603.4423054045783</v>
      </c>
      <c r="G41">
        <v>3114.3887742257079</v>
      </c>
      <c r="H41">
        <v>8717.8310796302867</v>
      </c>
      <c r="I41">
        <v>1.9831000000000001</v>
      </c>
      <c r="J41">
        <v>1.7070000000000001</v>
      </c>
      <c r="K41">
        <v>2.9731999999999998</v>
      </c>
      <c r="L41">
        <v>0.2</v>
      </c>
      <c r="M41" t="s">
        <v>3183</v>
      </c>
      <c r="N41" t="s">
        <v>3183</v>
      </c>
    </row>
    <row r="42" spans="1:14" x14ac:dyDescent="0.25">
      <c r="A42" t="str">
        <f t="shared" si="0"/>
        <v>8_EA_1</v>
      </c>
      <c r="B42">
        <v>8</v>
      </c>
      <c r="C42" t="s">
        <v>1700</v>
      </c>
      <c r="D42">
        <v>1</v>
      </c>
      <c r="E42">
        <v>68624.999999999956</v>
      </c>
      <c r="F42">
        <v>1222.466355804135</v>
      </c>
      <c r="G42">
        <v>726.63024508788158</v>
      </c>
      <c r="H42">
        <v>1949.0966008920166</v>
      </c>
      <c r="I42">
        <v>1.7814000000000001</v>
      </c>
      <c r="J42">
        <v>1.9910000000000001</v>
      </c>
      <c r="K42">
        <v>2.7509000000000001</v>
      </c>
      <c r="L42">
        <v>0.2</v>
      </c>
      <c r="M42" t="s">
        <v>3183</v>
      </c>
      <c r="N42" t="s">
        <v>3183</v>
      </c>
    </row>
    <row r="43" spans="1:14" x14ac:dyDescent="0.25">
      <c r="A43" t="str">
        <f t="shared" si="0"/>
        <v>8_EA_2</v>
      </c>
      <c r="B43">
        <v>8</v>
      </c>
      <c r="C43" t="s">
        <v>1700</v>
      </c>
      <c r="D43">
        <v>2</v>
      </c>
      <c r="E43">
        <v>137250.0000000002</v>
      </c>
      <c r="F43">
        <v>2571.4025566674723</v>
      </c>
      <c r="G43">
        <v>1455.4975972924105</v>
      </c>
      <c r="H43">
        <v>4026.900153959883</v>
      </c>
      <c r="I43">
        <v>1.8734999999999999</v>
      </c>
      <c r="J43">
        <v>1.994</v>
      </c>
      <c r="K43">
        <v>2.8447</v>
      </c>
      <c r="L43">
        <v>0.2</v>
      </c>
      <c r="M43" t="s">
        <v>3183</v>
      </c>
      <c r="N43" t="s">
        <v>3183</v>
      </c>
    </row>
    <row r="44" spans="1:14" x14ac:dyDescent="0.25">
      <c r="A44" t="str">
        <f t="shared" si="0"/>
        <v>8_EA_3</v>
      </c>
      <c r="B44">
        <v>8</v>
      </c>
      <c r="C44" t="s">
        <v>1700</v>
      </c>
      <c r="D44">
        <v>3</v>
      </c>
      <c r="E44">
        <v>205874.99999999994</v>
      </c>
      <c r="F44">
        <v>3964.6991302290703</v>
      </c>
      <c r="G44">
        <v>2187.5378425587278</v>
      </c>
      <c r="H44">
        <v>6152.2369727877976</v>
      </c>
      <c r="I44">
        <v>1.9258</v>
      </c>
      <c r="J44">
        <v>1.998</v>
      </c>
      <c r="K44">
        <v>2.899</v>
      </c>
      <c r="L44">
        <v>0.2</v>
      </c>
      <c r="M44" t="s">
        <v>3183</v>
      </c>
      <c r="N44" t="s">
        <v>3183</v>
      </c>
    </row>
    <row r="45" spans="1:14" x14ac:dyDescent="0.25">
      <c r="A45" t="str">
        <f t="shared" si="0"/>
        <v>8_EA_4</v>
      </c>
      <c r="B45">
        <v>8</v>
      </c>
      <c r="C45" t="s">
        <v>1700</v>
      </c>
      <c r="D45">
        <v>4</v>
      </c>
      <c r="E45">
        <v>274573.88953811966</v>
      </c>
      <c r="F45">
        <v>5378.4316607506726</v>
      </c>
      <c r="G45">
        <v>2921.1296540246722</v>
      </c>
      <c r="H45">
        <v>8299.5613147753447</v>
      </c>
      <c r="I45">
        <v>1.9588000000000001</v>
      </c>
      <c r="J45">
        <v>2.0009999999999999</v>
      </c>
      <c r="K45">
        <v>2.9333999999999998</v>
      </c>
      <c r="L45">
        <v>0.2</v>
      </c>
      <c r="M45" t="s">
        <v>3183</v>
      </c>
      <c r="N45" t="s">
        <v>3183</v>
      </c>
    </row>
    <row r="46" spans="1:14" x14ac:dyDescent="0.25">
      <c r="A46" t="str">
        <f t="shared" si="0"/>
        <v>8_EA_5</v>
      </c>
      <c r="B46">
        <v>8</v>
      </c>
      <c r="C46" t="s">
        <v>1700</v>
      </c>
      <c r="D46">
        <v>5</v>
      </c>
      <c r="E46">
        <v>343188.39465938567</v>
      </c>
      <c r="F46">
        <v>6805.8304845646808</v>
      </c>
      <c r="G46">
        <v>3671.400654417168</v>
      </c>
      <c r="H46">
        <v>10477.23113898185</v>
      </c>
      <c r="I46">
        <v>1.9831000000000001</v>
      </c>
      <c r="J46">
        <v>2.012</v>
      </c>
      <c r="K46">
        <v>2.9636</v>
      </c>
      <c r="L46">
        <v>0.2</v>
      </c>
      <c r="M46" t="s">
        <v>3183</v>
      </c>
      <c r="N46" t="s">
        <v>3183</v>
      </c>
    </row>
    <row r="47" spans="1:14" x14ac:dyDescent="0.25">
      <c r="A47" t="str">
        <f t="shared" si="0"/>
        <v>9_EA_1</v>
      </c>
      <c r="B47">
        <v>9</v>
      </c>
      <c r="C47" t="s">
        <v>1700</v>
      </c>
      <c r="D47">
        <v>1</v>
      </c>
      <c r="E47">
        <v>80894.999999999927</v>
      </c>
      <c r="F47">
        <v>1400.4824398039618</v>
      </c>
      <c r="G47">
        <v>687.69370481060878</v>
      </c>
      <c r="H47">
        <v>2088.1761446145706</v>
      </c>
      <c r="I47">
        <v>1.7312000000000001</v>
      </c>
      <c r="J47">
        <v>1.8839999999999999</v>
      </c>
      <c r="K47">
        <v>2.3050999999999999</v>
      </c>
      <c r="L47">
        <v>0.65</v>
      </c>
      <c r="M47" t="s">
        <v>3183</v>
      </c>
      <c r="N47" t="s">
        <v>3183</v>
      </c>
    </row>
    <row r="48" spans="1:14" x14ac:dyDescent="0.25">
      <c r="A48" t="str">
        <f t="shared" si="0"/>
        <v>9_EA_2</v>
      </c>
      <c r="B48">
        <v>9</v>
      </c>
      <c r="C48" t="s">
        <v>1700</v>
      </c>
      <c r="D48">
        <v>2</v>
      </c>
      <c r="E48">
        <v>161789.99999999997</v>
      </c>
      <c r="F48">
        <v>2949.2682471963194</v>
      </c>
      <c r="G48">
        <v>1377.9888631197045</v>
      </c>
      <c r="H48">
        <v>4327.2571103160244</v>
      </c>
      <c r="I48">
        <v>1.8229</v>
      </c>
      <c r="J48">
        <v>1.8879999999999999</v>
      </c>
      <c r="K48">
        <v>2.3984000000000001</v>
      </c>
      <c r="L48">
        <v>0.65</v>
      </c>
      <c r="M48" t="s">
        <v>3183</v>
      </c>
      <c r="N48" t="s">
        <v>3183</v>
      </c>
    </row>
    <row r="49" spans="1:14" x14ac:dyDescent="0.25">
      <c r="A49" t="str">
        <f t="shared" si="0"/>
        <v>9_EA_3</v>
      </c>
      <c r="B49">
        <v>9</v>
      </c>
      <c r="C49" t="s">
        <v>1700</v>
      </c>
      <c r="D49">
        <v>3</v>
      </c>
      <c r="E49">
        <v>242685.00000000023</v>
      </c>
      <c r="F49">
        <v>4550.2065560095625</v>
      </c>
      <c r="G49">
        <v>2072.0009055480405</v>
      </c>
      <c r="H49">
        <v>6622.207461557603</v>
      </c>
      <c r="I49">
        <v>1.8749</v>
      </c>
      <c r="J49">
        <v>1.8919999999999999</v>
      </c>
      <c r="K49">
        <v>2.4525000000000001</v>
      </c>
      <c r="L49">
        <v>0.65</v>
      </c>
      <c r="M49" t="s">
        <v>3183</v>
      </c>
      <c r="N49" t="s">
        <v>3183</v>
      </c>
    </row>
    <row r="50" spans="1:14" x14ac:dyDescent="0.25">
      <c r="A50" t="str">
        <f t="shared" si="0"/>
        <v>9_EA_4</v>
      </c>
      <c r="B50">
        <v>9</v>
      </c>
      <c r="C50" t="s">
        <v>1700</v>
      </c>
      <c r="D50">
        <v>4</v>
      </c>
      <c r="E50">
        <v>323653.72719457292</v>
      </c>
      <c r="F50">
        <v>6175.0053389971727</v>
      </c>
      <c r="G50">
        <v>2767.8617890444702</v>
      </c>
      <c r="H50">
        <v>8942.867128041642</v>
      </c>
      <c r="I50">
        <v>1.9078999999999999</v>
      </c>
      <c r="J50">
        <v>1.8959999999999999</v>
      </c>
      <c r="K50">
        <v>2.4868999999999999</v>
      </c>
      <c r="L50">
        <v>0.65</v>
      </c>
      <c r="M50" t="s">
        <v>3183</v>
      </c>
      <c r="N50" t="s">
        <v>3183</v>
      </c>
    </row>
    <row r="51" spans="1:14" x14ac:dyDescent="0.25">
      <c r="A51" t="str">
        <f t="shared" si="0"/>
        <v>9_EA_5</v>
      </c>
      <c r="B51">
        <v>9</v>
      </c>
      <c r="C51" t="s">
        <v>1700</v>
      </c>
      <c r="D51">
        <v>5</v>
      </c>
      <c r="E51">
        <v>404536.68159637187</v>
      </c>
      <c r="F51">
        <v>7815.3170992101013</v>
      </c>
      <c r="G51">
        <v>3480.2031423784329</v>
      </c>
      <c r="H51">
        <v>11295.520241588534</v>
      </c>
      <c r="I51">
        <v>1.9319</v>
      </c>
      <c r="J51">
        <v>1.907</v>
      </c>
      <c r="K51">
        <v>2.516</v>
      </c>
      <c r="L51">
        <v>0.65</v>
      </c>
      <c r="M51" t="s">
        <v>3183</v>
      </c>
      <c r="N51" t="s">
        <v>3183</v>
      </c>
    </row>
    <row r="52" spans="1:14" x14ac:dyDescent="0.25">
      <c r="A52" t="str">
        <f t="shared" si="0"/>
        <v>10_EA_1</v>
      </c>
      <c r="B52">
        <v>10</v>
      </c>
      <c r="C52" t="s">
        <v>1700</v>
      </c>
      <c r="D52">
        <v>1</v>
      </c>
      <c r="E52">
        <v>94750.999999999956</v>
      </c>
      <c r="F52">
        <v>1640.3623419724972</v>
      </c>
      <c r="G52">
        <v>756.79737074613274</v>
      </c>
      <c r="H52">
        <v>2397.1597127186301</v>
      </c>
      <c r="I52">
        <v>1.7312000000000001</v>
      </c>
      <c r="J52">
        <v>2.073</v>
      </c>
      <c r="K52">
        <v>2.2966000000000002</v>
      </c>
      <c r="L52">
        <v>0.65</v>
      </c>
      <c r="M52" t="s">
        <v>3183</v>
      </c>
      <c r="N52" t="s">
        <v>3183</v>
      </c>
    </row>
    <row r="53" spans="1:14" x14ac:dyDescent="0.25">
      <c r="A53" t="str">
        <f t="shared" si="0"/>
        <v>10_EA_2</v>
      </c>
      <c r="B53">
        <v>10</v>
      </c>
      <c r="C53" t="s">
        <v>1700</v>
      </c>
      <c r="D53">
        <v>2</v>
      </c>
      <c r="E53">
        <v>189501.99999999968</v>
      </c>
      <c r="F53">
        <v>3454.4300103850464</v>
      </c>
      <c r="G53">
        <v>1516.6219073418456</v>
      </c>
      <c r="H53">
        <v>4971.0519177268925</v>
      </c>
      <c r="I53">
        <v>1.8229</v>
      </c>
      <c r="J53">
        <v>2.0779999999999998</v>
      </c>
      <c r="K53">
        <v>2.3898999999999999</v>
      </c>
      <c r="L53">
        <v>0.65</v>
      </c>
      <c r="M53" t="s">
        <v>3183</v>
      </c>
      <c r="N53" t="s">
        <v>3183</v>
      </c>
    </row>
    <row r="54" spans="1:14" x14ac:dyDescent="0.25">
      <c r="A54" t="str">
        <f t="shared" si="0"/>
        <v>10_EA_3</v>
      </c>
      <c r="B54">
        <v>10</v>
      </c>
      <c r="C54" t="s">
        <v>1700</v>
      </c>
      <c r="D54">
        <v>3</v>
      </c>
      <c r="E54">
        <v>284252.99999999994</v>
      </c>
      <c r="F54">
        <v>5329.583056906632</v>
      </c>
      <c r="G54">
        <v>2280.7795028159126</v>
      </c>
      <c r="H54">
        <v>7610.3625597225446</v>
      </c>
      <c r="I54">
        <v>1.8749</v>
      </c>
      <c r="J54">
        <v>2.0830000000000002</v>
      </c>
      <c r="K54">
        <v>2.444</v>
      </c>
      <c r="L54">
        <v>0.65</v>
      </c>
      <c r="M54" t="s">
        <v>3183</v>
      </c>
      <c r="N54" t="s">
        <v>3183</v>
      </c>
    </row>
    <row r="55" spans="1:14" x14ac:dyDescent="0.25">
      <c r="A55" t="str">
        <f t="shared" si="0"/>
        <v>10_EA_4</v>
      </c>
      <c r="B55">
        <v>10</v>
      </c>
      <c r="C55" t="s">
        <v>1700</v>
      </c>
      <c r="D55">
        <v>4</v>
      </c>
      <c r="E55">
        <v>379090.35546588746</v>
      </c>
      <c r="F55">
        <v>7232.6834894038047</v>
      </c>
      <c r="G55">
        <v>3047.1014679465748</v>
      </c>
      <c r="H55">
        <v>10279.784957350379</v>
      </c>
      <c r="I55">
        <v>1.9078999999999999</v>
      </c>
      <c r="J55">
        <v>2.0870000000000002</v>
      </c>
      <c r="K55">
        <v>2.4784000000000002</v>
      </c>
      <c r="L55">
        <v>0.65</v>
      </c>
      <c r="M55" t="s">
        <v>3183</v>
      </c>
      <c r="N55" t="s">
        <v>3183</v>
      </c>
    </row>
    <row r="56" spans="1:14" x14ac:dyDescent="0.25">
      <c r="A56" t="str">
        <f t="shared" si="0"/>
        <v>10_EA_5</v>
      </c>
      <c r="B56">
        <v>10</v>
      </c>
      <c r="C56" t="s">
        <v>1700</v>
      </c>
      <c r="D56">
        <v>5</v>
      </c>
      <c r="E56">
        <v>473827.24665229925</v>
      </c>
      <c r="F56">
        <v>9153.9540202392654</v>
      </c>
      <c r="G56">
        <v>3831.7522391767307</v>
      </c>
      <c r="H56">
        <v>12985.706259415996</v>
      </c>
      <c r="I56">
        <v>1.9319</v>
      </c>
      <c r="J56">
        <v>2.1</v>
      </c>
      <c r="K56">
        <v>2.5072999999999999</v>
      </c>
      <c r="L56">
        <v>0.65</v>
      </c>
      <c r="M56" t="s">
        <v>3183</v>
      </c>
      <c r="N56" t="s">
        <v>3183</v>
      </c>
    </row>
    <row r="57" spans="1:14" x14ac:dyDescent="0.25">
      <c r="A57" t="str">
        <f t="shared" si="0"/>
        <v>11_EA_1</v>
      </c>
      <c r="B57">
        <v>11</v>
      </c>
      <c r="C57" t="s">
        <v>1700</v>
      </c>
      <c r="D57">
        <v>1</v>
      </c>
      <c r="E57">
        <v>116251.00000000004</v>
      </c>
      <c r="F57">
        <v>2012.5778368211927</v>
      </c>
      <c r="G57">
        <v>864.1638658327164</v>
      </c>
      <c r="H57">
        <v>2876.7417026539092</v>
      </c>
      <c r="I57">
        <v>1.7312000000000001</v>
      </c>
      <c r="J57">
        <v>2.3679999999999999</v>
      </c>
      <c r="K57">
        <v>2.2875999999999999</v>
      </c>
      <c r="L57">
        <v>0.65</v>
      </c>
      <c r="M57" t="s">
        <v>3183</v>
      </c>
      <c r="N57" t="s">
        <v>3183</v>
      </c>
    </row>
    <row r="58" spans="1:14" x14ac:dyDescent="0.25">
      <c r="A58" t="str">
        <f t="shared" si="0"/>
        <v>11_EA_2</v>
      </c>
      <c r="B58">
        <v>11</v>
      </c>
      <c r="C58" t="s">
        <v>1700</v>
      </c>
      <c r="D58">
        <v>2</v>
      </c>
      <c r="E58">
        <v>232502.00000000012</v>
      </c>
      <c r="F58">
        <v>4238.2765684507067</v>
      </c>
      <c r="G58">
        <v>1732.0163348870185</v>
      </c>
      <c r="H58">
        <v>5970.292903337725</v>
      </c>
      <c r="I58">
        <v>1.8229</v>
      </c>
      <c r="J58">
        <v>2.3730000000000002</v>
      </c>
      <c r="K58">
        <v>2.3807999999999998</v>
      </c>
      <c r="L58">
        <v>0.65</v>
      </c>
      <c r="M58" t="s">
        <v>3183</v>
      </c>
      <c r="N58" t="s">
        <v>3183</v>
      </c>
    </row>
    <row r="59" spans="1:14" x14ac:dyDescent="0.25">
      <c r="A59" t="str">
        <f t="shared" si="0"/>
        <v>11_EA_3</v>
      </c>
      <c r="B59">
        <v>11</v>
      </c>
      <c r="C59" t="s">
        <v>1700</v>
      </c>
      <c r="D59">
        <v>3</v>
      </c>
      <c r="E59">
        <v>348753</v>
      </c>
      <c r="F59">
        <v>6538.9215939510268</v>
      </c>
      <c r="G59">
        <v>2605.1592252553341</v>
      </c>
      <c r="H59">
        <v>9144.0808192063614</v>
      </c>
      <c r="I59">
        <v>1.8749</v>
      </c>
      <c r="J59">
        <v>2.379</v>
      </c>
      <c r="K59">
        <v>2.4348999999999998</v>
      </c>
      <c r="L59">
        <v>0.65</v>
      </c>
      <c r="M59" t="s">
        <v>3183</v>
      </c>
      <c r="N59" t="s">
        <v>3183</v>
      </c>
    </row>
    <row r="60" spans="1:14" x14ac:dyDescent="0.25">
      <c r="A60" t="str">
        <f t="shared" si="0"/>
        <v>11_EA_4</v>
      </c>
      <c r="B60">
        <v>11</v>
      </c>
      <c r="C60" t="s">
        <v>1700</v>
      </c>
      <c r="D60">
        <v>4</v>
      </c>
      <c r="E60">
        <v>465109.95043075894</v>
      </c>
      <c r="F60">
        <v>8873.8555617004931</v>
      </c>
      <c r="G60">
        <v>3480.9567280458264</v>
      </c>
      <c r="H60">
        <v>12354.81228974632</v>
      </c>
      <c r="I60">
        <v>1.9078999999999999</v>
      </c>
      <c r="J60">
        <v>2.3839999999999999</v>
      </c>
      <c r="K60">
        <v>2.4693000000000001</v>
      </c>
      <c r="L60">
        <v>0.65</v>
      </c>
      <c r="M60" t="s">
        <v>3183</v>
      </c>
      <c r="N60" t="s">
        <v>3183</v>
      </c>
    </row>
    <row r="61" spans="1:14" x14ac:dyDescent="0.25">
      <c r="A61" t="str">
        <f t="shared" si="0"/>
        <v>11_EA_5</v>
      </c>
      <c r="B61">
        <v>11</v>
      </c>
      <c r="C61" t="s">
        <v>1700</v>
      </c>
      <c r="D61">
        <v>5</v>
      </c>
      <c r="E61">
        <v>581343.64017874689</v>
      </c>
      <c r="F61">
        <v>11231.082614503641</v>
      </c>
      <c r="G61">
        <v>4377.9548321195789</v>
      </c>
      <c r="H61">
        <v>15609.037446623221</v>
      </c>
      <c r="I61">
        <v>1.9319</v>
      </c>
      <c r="J61">
        <v>2.399</v>
      </c>
      <c r="K61">
        <v>2.4980000000000002</v>
      </c>
      <c r="L61">
        <v>0.65</v>
      </c>
      <c r="M61" t="s">
        <v>3183</v>
      </c>
      <c r="N61" t="s">
        <v>3183</v>
      </c>
    </row>
    <row r="62" spans="1:14" x14ac:dyDescent="0.25">
      <c r="A62" t="str">
        <f t="shared" si="0"/>
        <v>12_EA_1</v>
      </c>
      <c r="B62">
        <v>12</v>
      </c>
      <c r="C62" t="s">
        <v>1700</v>
      </c>
      <c r="D62">
        <v>1</v>
      </c>
      <c r="E62">
        <v>141251.00000000012</v>
      </c>
      <c r="F62">
        <v>2445.3865517615354</v>
      </c>
      <c r="G62">
        <v>989.23252074741345</v>
      </c>
      <c r="H62">
        <v>3434.6190725089491</v>
      </c>
      <c r="I62">
        <v>1.7312000000000001</v>
      </c>
      <c r="J62">
        <v>2.71</v>
      </c>
      <c r="K62">
        <v>2.2806999999999999</v>
      </c>
      <c r="L62">
        <v>0.65</v>
      </c>
      <c r="M62" t="s">
        <v>3183</v>
      </c>
      <c r="N62" t="s">
        <v>3183</v>
      </c>
    </row>
    <row r="63" spans="1:14" x14ac:dyDescent="0.25">
      <c r="A63" t="str">
        <f t="shared" si="0"/>
        <v>12_EA_2</v>
      </c>
      <c r="B63">
        <v>12</v>
      </c>
      <c r="C63" t="s">
        <v>1700</v>
      </c>
      <c r="D63">
        <v>2</v>
      </c>
      <c r="E63">
        <v>282502.00000000047</v>
      </c>
      <c r="F63">
        <v>5149.7260545735517</v>
      </c>
      <c r="G63">
        <v>1982.9241488890891</v>
      </c>
      <c r="H63">
        <v>7132.650203462641</v>
      </c>
      <c r="I63">
        <v>1.8229</v>
      </c>
      <c r="J63">
        <v>2.7160000000000002</v>
      </c>
      <c r="K63">
        <v>2.3738999999999999</v>
      </c>
      <c r="L63">
        <v>0.65</v>
      </c>
      <c r="M63" t="s">
        <v>3183</v>
      </c>
      <c r="N63" t="s">
        <v>3183</v>
      </c>
    </row>
    <row r="64" spans="1:14" x14ac:dyDescent="0.25">
      <c r="A64" t="str">
        <f t="shared" si="0"/>
        <v>12_EA_3</v>
      </c>
      <c r="B64">
        <v>12</v>
      </c>
      <c r="C64" t="s">
        <v>1700</v>
      </c>
      <c r="D64">
        <v>3</v>
      </c>
      <c r="E64">
        <v>423753.00000000052</v>
      </c>
      <c r="F64">
        <v>7945.1291951654284</v>
      </c>
      <c r="G64">
        <v>2983.0214237352666</v>
      </c>
      <c r="H64">
        <v>10928.150618900694</v>
      </c>
      <c r="I64">
        <v>1.8749</v>
      </c>
      <c r="J64">
        <v>2.7240000000000002</v>
      </c>
      <c r="K64">
        <v>2.4279999999999999</v>
      </c>
      <c r="L64">
        <v>0.65</v>
      </c>
      <c r="M64" t="s">
        <v>3183</v>
      </c>
      <c r="N64" t="s">
        <v>3183</v>
      </c>
    </row>
    <row r="65" spans="1:14" x14ac:dyDescent="0.25">
      <c r="A65" t="str">
        <f t="shared" si="0"/>
        <v>12_EA_4</v>
      </c>
      <c r="B65">
        <v>12</v>
      </c>
      <c r="C65" t="s">
        <v>1700</v>
      </c>
      <c r="D65">
        <v>4</v>
      </c>
      <c r="E65">
        <v>565132.73527363327</v>
      </c>
      <c r="F65">
        <v>10782.195180650087</v>
      </c>
      <c r="G65">
        <v>3986.3443916720294</v>
      </c>
      <c r="H65">
        <v>14768.539572322117</v>
      </c>
      <c r="I65">
        <v>1.9078999999999999</v>
      </c>
      <c r="J65">
        <v>2.73</v>
      </c>
      <c r="K65">
        <v>2.4624000000000001</v>
      </c>
      <c r="L65">
        <v>0.65</v>
      </c>
      <c r="M65" t="s">
        <v>3183</v>
      </c>
      <c r="N65" t="s">
        <v>3183</v>
      </c>
    </row>
    <row r="66" spans="1:14" x14ac:dyDescent="0.25">
      <c r="A66" t="str">
        <f t="shared" si="0"/>
        <v>12_EA_5</v>
      </c>
      <c r="B66">
        <v>12</v>
      </c>
      <c r="C66" t="s">
        <v>1700</v>
      </c>
      <c r="D66">
        <v>5</v>
      </c>
      <c r="E66">
        <v>706362.70241880184</v>
      </c>
      <c r="F66">
        <v>13646.348421787799</v>
      </c>
      <c r="G66">
        <v>5014.213296770984</v>
      </c>
      <c r="H66">
        <v>18660.561718558783</v>
      </c>
      <c r="I66">
        <v>1.9319</v>
      </c>
      <c r="J66">
        <v>2.7480000000000002</v>
      </c>
      <c r="K66">
        <v>2.4908999999999999</v>
      </c>
      <c r="L66">
        <v>0.65</v>
      </c>
      <c r="M66" t="s">
        <v>3183</v>
      </c>
      <c r="N66" t="s">
        <v>3183</v>
      </c>
    </row>
    <row r="67" spans="1:14" x14ac:dyDescent="0.25">
      <c r="A67" t="str">
        <f t="shared" si="0"/>
        <v>13_EA_1</v>
      </c>
      <c r="B67">
        <v>13</v>
      </c>
      <c r="C67" t="s">
        <v>1700</v>
      </c>
      <c r="D67">
        <v>1</v>
      </c>
      <c r="E67">
        <v>166250.99999999985</v>
      </c>
      <c r="F67">
        <v>2878.1952667018777</v>
      </c>
      <c r="G67">
        <v>1114.301175662127</v>
      </c>
      <c r="H67">
        <v>3992.4964423640049</v>
      </c>
      <c r="I67">
        <v>1.7312000000000001</v>
      </c>
      <c r="J67">
        <v>3.0529999999999999</v>
      </c>
      <c r="K67">
        <v>2.2757999999999998</v>
      </c>
      <c r="L67">
        <v>0.65</v>
      </c>
      <c r="M67" t="s">
        <v>3183</v>
      </c>
      <c r="N67" t="s">
        <v>3183</v>
      </c>
    </row>
    <row r="68" spans="1:14" x14ac:dyDescent="0.25">
      <c r="A68" t="str">
        <f t="shared" si="0"/>
        <v>13_EA_2</v>
      </c>
      <c r="B68">
        <v>13</v>
      </c>
      <c r="C68" t="s">
        <v>1700</v>
      </c>
      <c r="D68">
        <v>2</v>
      </c>
      <c r="E68">
        <v>332502.00000000017</v>
      </c>
      <c r="F68">
        <v>6061.1755406963921</v>
      </c>
      <c r="G68">
        <v>2233.8319628911627</v>
      </c>
      <c r="H68">
        <v>8295.0075035875543</v>
      </c>
      <c r="I68">
        <v>1.8229</v>
      </c>
      <c r="J68">
        <v>3.06</v>
      </c>
      <c r="K68">
        <v>2.3691</v>
      </c>
      <c r="L68">
        <v>0.65</v>
      </c>
      <c r="M68" t="s">
        <v>3183</v>
      </c>
      <c r="N68" t="s">
        <v>3183</v>
      </c>
    </row>
    <row r="69" spans="1:14" x14ac:dyDescent="0.25">
      <c r="A69" t="str">
        <f t="shared" si="0"/>
        <v>13_EA_3</v>
      </c>
      <c r="B69">
        <v>13</v>
      </c>
      <c r="C69" t="s">
        <v>1700</v>
      </c>
      <c r="D69">
        <v>3</v>
      </c>
      <c r="E69">
        <v>498753.00000000035</v>
      </c>
      <c r="F69">
        <v>9351.336796379821</v>
      </c>
      <c r="G69">
        <v>3360.8836222151499</v>
      </c>
      <c r="H69">
        <v>12712.22041859497</v>
      </c>
      <c r="I69">
        <v>1.8749</v>
      </c>
      <c r="J69">
        <v>3.069</v>
      </c>
      <c r="K69">
        <v>2.4232</v>
      </c>
      <c r="L69">
        <v>0.65</v>
      </c>
      <c r="M69" t="s">
        <v>3183</v>
      </c>
      <c r="N69" t="s">
        <v>3183</v>
      </c>
    </row>
    <row r="70" spans="1:14" x14ac:dyDescent="0.25">
      <c r="A70" t="str">
        <f t="shared" si="0"/>
        <v>13_EA_4</v>
      </c>
      <c r="B70">
        <v>13</v>
      </c>
      <c r="C70" t="s">
        <v>1700</v>
      </c>
      <c r="D70">
        <v>4</v>
      </c>
      <c r="E70">
        <v>665155.52011650847</v>
      </c>
      <c r="F70">
        <v>12690.534799599711</v>
      </c>
      <c r="G70">
        <v>4491.7320552981828</v>
      </c>
      <c r="H70">
        <v>17182.266854897895</v>
      </c>
      <c r="I70">
        <v>1.9078999999999999</v>
      </c>
      <c r="J70">
        <v>3.077</v>
      </c>
      <c r="K70">
        <v>2.4575999999999998</v>
      </c>
      <c r="L70">
        <v>0.65</v>
      </c>
      <c r="M70" t="s">
        <v>3183</v>
      </c>
      <c r="N70" t="s">
        <v>3183</v>
      </c>
    </row>
    <row r="71" spans="1:14" x14ac:dyDescent="0.25">
      <c r="A71" t="str">
        <f t="shared" si="0"/>
        <v>13_EA_5</v>
      </c>
      <c r="B71">
        <v>13</v>
      </c>
      <c r="C71" t="s">
        <v>1700</v>
      </c>
      <c r="D71">
        <v>5</v>
      </c>
      <c r="E71">
        <v>831381.76465885807</v>
      </c>
      <c r="F71">
        <v>16061.614229071964</v>
      </c>
      <c r="G71">
        <v>5650.4717614224701</v>
      </c>
      <c r="H71">
        <v>21712.085990494434</v>
      </c>
      <c r="I71">
        <v>1.9319</v>
      </c>
      <c r="J71">
        <v>3.0960000000000001</v>
      </c>
      <c r="K71">
        <v>2.4859</v>
      </c>
      <c r="L71">
        <v>0.65</v>
      </c>
      <c r="M71" t="s">
        <v>3183</v>
      </c>
      <c r="N71" t="s">
        <v>3183</v>
      </c>
    </row>
    <row r="72" spans="1:14" x14ac:dyDescent="0.25">
      <c r="A72" t="str">
        <f t="shared" ref="A72:A135" si="1">B72&amp;"_"&amp;C72&amp;"_"&amp;D72</f>
        <v>14_EA_1</v>
      </c>
      <c r="B72">
        <v>14</v>
      </c>
      <c r="C72" t="s">
        <v>1700</v>
      </c>
      <c r="D72">
        <v>1</v>
      </c>
      <c r="E72">
        <v>191250.99999999994</v>
      </c>
      <c r="F72">
        <v>3311.0039816422218</v>
      </c>
      <c r="G72">
        <v>1239.3698305768182</v>
      </c>
      <c r="H72">
        <v>4550.3738122190398</v>
      </c>
      <c r="I72">
        <v>1.7312000000000001</v>
      </c>
      <c r="J72">
        <v>3.3959999999999999</v>
      </c>
      <c r="K72">
        <v>2.2723</v>
      </c>
      <c r="L72">
        <v>0.65</v>
      </c>
      <c r="M72" t="s">
        <v>3183</v>
      </c>
      <c r="N72" t="s">
        <v>3183</v>
      </c>
    </row>
    <row r="73" spans="1:14" x14ac:dyDescent="0.25">
      <c r="A73" t="str">
        <f t="shared" si="1"/>
        <v>14_EA_2</v>
      </c>
      <c r="B73">
        <v>14</v>
      </c>
      <c r="C73" t="s">
        <v>1700</v>
      </c>
      <c r="D73">
        <v>2</v>
      </c>
      <c r="E73">
        <v>382502.00000000023</v>
      </c>
      <c r="F73">
        <v>6972.6250268192553</v>
      </c>
      <c r="G73">
        <v>2484.739776893241</v>
      </c>
      <c r="H73">
        <v>9457.3648037124967</v>
      </c>
      <c r="I73">
        <v>1.8229</v>
      </c>
      <c r="J73">
        <v>3.4039999999999999</v>
      </c>
      <c r="K73">
        <v>2.3654999999999999</v>
      </c>
      <c r="L73">
        <v>0.65</v>
      </c>
      <c r="M73" t="s">
        <v>3183</v>
      </c>
      <c r="N73" t="s">
        <v>3183</v>
      </c>
    </row>
    <row r="74" spans="1:14" x14ac:dyDescent="0.25">
      <c r="A74" t="str">
        <f t="shared" si="1"/>
        <v>14_EA_3</v>
      </c>
      <c r="B74">
        <v>14</v>
      </c>
      <c r="C74" t="s">
        <v>1700</v>
      </c>
      <c r="D74">
        <v>3</v>
      </c>
      <c r="E74">
        <v>573752.99999999919</v>
      </c>
      <c r="F74">
        <v>10757.544397594245</v>
      </c>
      <c r="G74">
        <v>3738.7458206951205</v>
      </c>
      <c r="H74">
        <v>14496.290218289367</v>
      </c>
      <c r="I74">
        <v>1.8749</v>
      </c>
      <c r="J74">
        <v>3.4140000000000001</v>
      </c>
      <c r="K74">
        <v>2.4196</v>
      </c>
      <c r="L74">
        <v>0.65</v>
      </c>
      <c r="M74" t="s">
        <v>3183</v>
      </c>
      <c r="N74" t="s">
        <v>3183</v>
      </c>
    </row>
    <row r="75" spans="1:14" x14ac:dyDescent="0.25">
      <c r="A75" t="str">
        <f t="shared" si="1"/>
        <v>14_EA_4</v>
      </c>
      <c r="B75">
        <v>14</v>
      </c>
      <c r="C75" t="s">
        <v>1700</v>
      </c>
      <c r="D75">
        <v>4</v>
      </c>
      <c r="E75">
        <v>765178.30495938158</v>
      </c>
      <c r="F75">
        <v>14598.874418549343</v>
      </c>
      <c r="G75">
        <v>4997.1197189243057</v>
      </c>
      <c r="H75">
        <v>19595.994137473648</v>
      </c>
      <c r="I75">
        <v>1.9078999999999999</v>
      </c>
      <c r="J75">
        <v>3.423</v>
      </c>
      <c r="K75">
        <v>2.4540000000000002</v>
      </c>
      <c r="L75">
        <v>0.65</v>
      </c>
      <c r="M75" t="s">
        <v>3183</v>
      </c>
      <c r="N75" t="s">
        <v>3183</v>
      </c>
    </row>
    <row r="76" spans="1:14" x14ac:dyDescent="0.25">
      <c r="A76" t="str">
        <f t="shared" si="1"/>
        <v>14_EA_5</v>
      </c>
      <c r="B76">
        <v>14</v>
      </c>
      <c r="C76" t="s">
        <v>1700</v>
      </c>
      <c r="D76">
        <v>5</v>
      </c>
      <c r="E76">
        <v>956400.82689891174</v>
      </c>
      <c r="F76">
        <v>18476.88003635615</v>
      </c>
      <c r="G76">
        <v>6286.730226073777</v>
      </c>
      <c r="H76">
        <v>24763.610262429927</v>
      </c>
      <c r="I76">
        <v>1.9319</v>
      </c>
      <c r="J76">
        <v>3.4449999999999998</v>
      </c>
      <c r="K76">
        <v>2.4823</v>
      </c>
      <c r="L76">
        <v>0.65</v>
      </c>
      <c r="M76" t="s">
        <v>3183</v>
      </c>
      <c r="N76" t="s">
        <v>3183</v>
      </c>
    </row>
    <row r="77" spans="1:14" x14ac:dyDescent="0.25">
      <c r="A77" t="str">
        <f t="shared" si="1"/>
        <v>15_EA_1</v>
      </c>
      <c r="B77">
        <v>15</v>
      </c>
      <c r="C77" t="s">
        <v>1700</v>
      </c>
      <c r="D77">
        <v>1</v>
      </c>
      <c r="E77">
        <v>232500.99999999994</v>
      </c>
      <c r="F77">
        <v>4025.1383612937866</v>
      </c>
      <c r="G77">
        <v>1445.534899865431</v>
      </c>
      <c r="H77">
        <v>5470.6732611592179</v>
      </c>
      <c r="I77">
        <v>1.7312000000000001</v>
      </c>
      <c r="J77">
        <v>3.96</v>
      </c>
      <c r="K77">
        <v>2.2679999999999998</v>
      </c>
      <c r="L77">
        <v>0.65</v>
      </c>
      <c r="M77" t="s">
        <v>3183</v>
      </c>
      <c r="N77" t="s">
        <v>3183</v>
      </c>
    </row>
    <row r="78" spans="1:14" x14ac:dyDescent="0.25">
      <c r="A78" t="str">
        <f t="shared" si="1"/>
        <v>15_EA_2</v>
      </c>
      <c r="B78">
        <v>15</v>
      </c>
      <c r="C78" t="s">
        <v>1700</v>
      </c>
      <c r="D78">
        <v>2</v>
      </c>
      <c r="E78">
        <v>465001.99999999977</v>
      </c>
      <c r="F78">
        <v>8476.516678921962</v>
      </c>
      <c r="G78">
        <v>2898.3400159559965</v>
      </c>
      <c r="H78">
        <v>11374.856694877959</v>
      </c>
      <c r="I78">
        <v>1.8229</v>
      </c>
      <c r="J78">
        <v>3.97</v>
      </c>
      <c r="K78">
        <v>2.3612000000000002</v>
      </c>
      <c r="L78">
        <v>0.65</v>
      </c>
      <c r="M78" t="s">
        <v>3183</v>
      </c>
      <c r="N78" t="s">
        <v>3183</v>
      </c>
    </row>
    <row r="79" spans="1:14" x14ac:dyDescent="0.25">
      <c r="A79" t="str">
        <f t="shared" si="1"/>
        <v>15_EA_3</v>
      </c>
      <c r="B79">
        <v>15</v>
      </c>
      <c r="C79" t="s">
        <v>1700</v>
      </c>
      <c r="D79">
        <v>3</v>
      </c>
      <c r="E79">
        <v>697502.9999999993</v>
      </c>
      <c r="F79">
        <v>13077.786939597996</v>
      </c>
      <c r="G79">
        <v>4361.619569102555</v>
      </c>
      <c r="H79">
        <v>17439.406508700551</v>
      </c>
      <c r="I79">
        <v>1.8749</v>
      </c>
      <c r="J79">
        <v>3.9830000000000001</v>
      </c>
      <c r="K79">
        <v>2.4152999999999998</v>
      </c>
      <c r="L79">
        <v>0.65</v>
      </c>
      <c r="M79" t="s">
        <v>3183</v>
      </c>
      <c r="N79" t="s">
        <v>3183</v>
      </c>
    </row>
    <row r="80" spans="1:14" x14ac:dyDescent="0.25">
      <c r="A80" t="str">
        <f t="shared" si="1"/>
        <v>15_EA_4</v>
      </c>
      <c r="B80">
        <v>15</v>
      </c>
      <c r="C80" t="s">
        <v>1700</v>
      </c>
      <c r="D80">
        <v>4</v>
      </c>
      <c r="E80">
        <v>930215.89995012432</v>
      </c>
      <c r="F80">
        <v>17747.634789816184</v>
      </c>
      <c r="G80">
        <v>5830.2083470933085</v>
      </c>
      <c r="H80">
        <v>23577.843136909491</v>
      </c>
      <c r="I80">
        <v>1.9078999999999999</v>
      </c>
      <c r="J80">
        <v>3.9929999999999999</v>
      </c>
      <c r="K80">
        <v>2.4497</v>
      </c>
      <c r="L80">
        <v>0.65</v>
      </c>
      <c r="M80" t="s">
        <v>3183</v>
      </c>
      <c r="N80" t="s">
        <v>3183</v>
      </c>
    </row>
    <row r="81" spans="1:14" x14ac:dyDescent="0.25">
      <c r="A81" t="str">
        <f t="shared" si="1"/>
        <v>15_EA_5</v>
      </c>
      <c r="B81">
        <v>15</v>
      </c>
      <c r="C81" t="s">
        <v>1700</v>
      </c>
      <c r="D81">
        <v>5</v>
      </c>
      <c r="E81">
        <v>1162682.2795950044</v>
      </c>
      <c r="F81">
        <v>22462.06861837492</v>
      </c>
      <c r="G81">
        <v>7335.5481917774741</v>
      </c>
      <c r="H81">
        <v>29797.616810152394</v>
      </c>
      <c r="I81">
        <v>1.9319</v>
      </c>
      <c r="J81">
        <v>4.0190000000000001</v>
      </c>
      <c r="K81">
        <v>2.4779</v>
      </c>
      <c r="L81">
        <v>0.65</v>
      </c>
      <c r="M81" t="s">
        <v>3183</v>
      </c>
      <c r="N81" t="s">
        <v>3183</v>
      </c>
    </row>
    <row r="82" spans="1:14" x14ac:dyDescent="0.25">
      <c r="A82" t="str">
        <f t="shared" si="1"/>
        <v>16_EA_1</v>
      </c>
      <c r="B82">
        <v>16</v>
      </c>
      <c r="C82" t="s">
        <v>1700</v>
      </c>
      <c r="D82">
        <v>1</v>
      </c>
      <c r="E82">
        <v>277951</v>
      </c>
      <c r="F82">
        <v>4811.9846050553288</v>
      </c>
      <c r="G82">
        <v>1672.2629792770369</v>
      </c>
      <c r="H82">
        <v>6484.2475843323655</v>
      </c>
      <c r="I82">
        <v>1.7312000000000001</v>
      </c>
      <c r="J82">
        <v>4.5819999999999999</v>
      </c>
      <c r="K82">
        <v>2.2646000000000002</v>
      </c>
      <c r="L82">
        <v>0.65</v>
      </c>
      <c r="M82" t="s">
        <v>3183</v>
      </c>
      <c r="N82" t="s">
        <v>3183</v>
      </c>
    </row>
    <row r="83" spans="1:14" x14ac:dyDescent="0.25">
      <c r="A83" t="str">
        <f t="shared" si="1"/>
        <v>16_EA_2</v>
      </c>
      <c r="B83">
        <v>16</v>
      </c>
      <c r="C83" t="s">
        <v>1700</v>
      </c>
      <c r="D83">
        <v>2</v>
      </c>
      <c r="E83">
        <v>555901.99999999977</v>
      </c>
      <c r="F83">
        <v>10133.531844693291</v>
      </c>
      <c r="G83">
        <v>3353.1929334849624</v>
      </c>
      <c r="H83">
        <v>13486.724778178253</v>
      </c>
      <c r="I83">
        <v>1.8229</v>
      </c>
      <c r="J83">
        <v>4.593</v>
      </c>
      <c r="K83">
        <v>2.3578000000000001</v>
      </c>
      <c r="L83">
        <v>0.65</v>
      </c>
      <c r="M83" t="s">
        <v>3183</v>
      </c>
      <c r="N83" t="s">
        <v>3183</v>
      </c>
    </row>
    <row r="84" spans="1:14" x14ac:dyDescent="0.25">
      <c r="A84" t="str">
        <f t="shared" si="1"/>
        <v>16_EA_3</v>
      </c>
      <c r="B84">
        <v>16</v>
      </c>
      <c r="C84" t="s">
        <v>1700</v>
      </c>
      <c r="D84">
        <v>3</v>
      </c>
      <c r="E84">
        <v>833853.0000000007</v>
      </c>
      <c r="F84">
        <v>15634.272358605784</v>
      </c>
      <c r="G84">
        <v>5046.618989041147</v>
      </c>
      <c r="H84">
        <v>20680.891347646932</v>
      </c>
      <c r="I84">
        <v>1.8749</v>
      </c>
      <c r="J84">
        <v>4.609</v>
      </c>
      <c r="K84">
        <v>2.4119000000000002</v>
      </c>
      <c r="L84">
        <v>0.65</v>
      </c>
      <c r="M84" t="s">
        <v>3183</v>
      </c>
      <c r="N84" t="s">
        <v>3183</v>
      </c>
    </row>
    <row r="85" spans="1:14" x14ac:dyDescent="0.25">
      <c r="A85" t="str">
        <f t="shared" si="1"/>
        <v>16_EA_4</v>
      </c>
      <c r="B85">
        <v>16</v>
      </c>
      <c r="C85" t="s">
        <v>1700</v>
      </c>
      <c r="D85">
        <v>4</v>
      </c>
      <c r="E85">
        <v>1112057.3227944702</v>
      </c>
      <c r="F85">
        <v>21216.996217066633</v>
      </c>
      <c r="G85">
        <v>6746.3895161327564</v>
      </c>
      <c r="H85">
        <v>27963.38573319939</v>
      </c>
      <c r="I85">
        <v>1.9078999999999999</v>
      </c>
      <c r="J85">
        <v>4.6210000000000004</v>
      </c>
      <c r="K85">
        <v>2.4462999999999999</v>
      </c>
      <c r="L85">
        <v>0.65</v>
      </c>
      <c r="M85" t="s">
        <v>3183</v>
      </c>
      <c r="N85" t="s">
        <v>3183</v>
      </c>
    </row>
    <row r="86" spans="1:14" x14ac:dyDescent="0.25">
      <c r="A86" t="str">
        <f t="shared" si="1"/>
        <v>16_EA_5</v>
      </c>
      <c r="B86">
        <v>16</v>
      </c>
      <c r="C86" t="s">
        <v>1700</v>
      </c>
      <c r="D86">
        <v>5</v>
      </c>
      <c r="E86">
        <v>1389966.934747423</v>
      </c>
      <c r="F86">
        <v>26853.0218560176</v>
      </c>
      <c r="G86">
        <v>8488.9754859175719</v>
      </c>
      <c r="H86">
        <v>35341.997341935174</v>
      </c>
      <c r="I86">
        <v>1.9319</v>
      </c>
      <c r="J86">
        <v>4.6509999999999998</v>
      </c>
      <c r="K86">
        <v>2.4744000000000002</v>
      </c>
      <c r="L86">
        <v>0.65</v>
      </c>
      <c r="M86" t="s">
        <v>3183</v>
      </c>
      <c r="N86" t="s">
        <v>3183</v>
      </c>
    </row>
    <row r="87" spans="1:14" x14ac:dyDescent="0.25">
      <c r="A87" t="str">
        <f t="shared" si="1"/>
        <v>17_EA_1</v>
      </c>
      <c r="B87">
        <v>17</v>
      </c>
      <c r="C87" t="s">
        <v>1700</v>
      </c>
      <c r="D87">
        <v>1</v>
      </c>
      <c r="E87">
        <v>330051.00000000029</v>
      </c>
      <c r="F87">
        <v>5458.5794853845182</v>
      </c>
      <c r="G87">
        <v>1827.7986766371523</v>
      </c>
      <c r="H87">
        <v>7286.3781620216705</v>
      </c>
      <c r="I87">
        <v>1.6538999999999999</v>
      </c>
      <c r="J87">
        <v>5.008</v>
      </c>
      <c r="K87">
        <v>2.1528</v>
      </c>
      <c r="L87">
        <v>0.65</v>
      </c>
      <c r="M87" t="s">
        <v>3183</v>
      </c>
      <c r="N87" t="s">
        <v>3183</v>
      </c>
    </row>
    <row r="88" spans="1:14" x14ac:dyDescent="0.25">
      <c r="A88" t="str">
        <f t="shared" si="1"/>
        <v>17_EA_2</v>
      </c>
      <c r="B88">
        <v>17</v>
      </c>
      <c r="C88" t="s">
        <v>1700</v>
      </c>
      <c r="D88">
        <v>2</v>
      </c>
      <c r="E88">
        <v>660102.0000000007</v>
      </c>
      <c r="F88">
        <v>11513.784924515801</v>
      </c>
      <c r="G88">
        <v>3665.7869712845854</v>
      </c>
      <c r="H88">
        <v>15179.571895800387</v>
      </c>
      <c r="I88">
        <v>1.7442</v>
      </c>
      <c r="J88">
        <v>5.0220000000000002</v>
      </c>
      <c r="K88">
        <v>2.2448000000000001</v>
      </c>
      <c r="L88">
        <v>0.65</v>
      </c>
      <c r="M88" t="s">
        <v>3183</v>
      </c>
      <c r="N88" t="s">
        <v>3183</v>
      </c>
    </row>
    <row r="89" spans="1:14" x14ac:dyDescent="0.25">
      <c r="A89" t="str">
        <f t="shared" si="1"/>
        <v>17_EA_3</v>
      </c>
      <c r="B89">
        <v>17</v>
      </c>
      <c r="C89" t="s">
        <v>1700</v>
      </c>
      <c r="D89">
        <v>3</v>
      </c>
      <c r="E89">
        <v>990153.00000000175</v>
      </c>
      <c r="F89">
        <v>17783.275314753493</v>
      </c>
      <c r="G89">
        <v>5518.4978928076043</v>
      </c>
      <c r="H89">
        <v>23301.773207561098</v>
      </c>
      <c r="I89">
        <v>1.796</v>
      </c>
      <c r="J89">
        <v>5.04</v>
      </c>
      <c r="K89">
        <v>2.2985000000000002</v>
      </c>
      <c r="L89">
        <v>0.65</v>
      </c>
      <c r="M89" t="s">
        <v>3183</v>
      </c>
      <c r="N89" t="s">
        <v>3183</v>
      </c>
    </row>
    <row r="90" spans="1:14" x14ac:dyDescent="0.25">
      <c r="A90" t="str">
        <f t="shared" si="1"/>
        <v>17_EA_4</v>
      </c>
      <c r="B90">
        <v>17</v>
      </c>
      <c r="C90" t="s">
        <v>1700</v>
      </c>
      <c r="D90">
        <v>4</v>
      </c>
      <c r="E90">
        <v>1320466.1344881712</v>
      </c>
      <c r="F90">
        <v>24151.128947920923</v>
      </c>
      <c r="G90">
        <v>7378.7189162714458</v>
      </c>
      <c r="H90">
        <v>31529.847864192368</v>
      </c>
      <c r="I90">
        <v>1.829</v>
      </c>
      <c r="J90">
        <v>5.0540000000000003</v>
      </c>
      <c r="K90">
        <v>2.3330000000000002</v>
      </c>
      <c r="L90">
        <v>0.65</v>
      </c>
      <c r="M90" t="s">
        <v>3183</v>
      </c>
      <c r="N90" t="s">
        <v>3183</v>
      </c>
    </row>
    <row r="91" spans="1:14" x14ac:dyDescent="0.25">
      <c r="A91" t="str">
        <f t="shared" si="1"/>
        <v>17_EA_5</v>
      </c>
      <c r="B91">
        <v>17</v>
      </c>
      <c r="C91" t="s">
        <v>1700</v>
      </c>
      <c r="D91">
        <v>5</v>
      </c>
      <c r="E91">
        <v>1650475.1365125645</v>
      </c>
      <c r="F91">
        <v>30580.583177454235</v>
      </c>
      <c r="G91">
        <v>9285.9414670977294</v>
      </c>
      <c r="H91">
        <v>39866.524644551966</v>
      </c>
      <c r="I91">
        <v>1.8528</v>
      </c>
      <c r="J91">
        <v>5.0880000000000001</v>
      </c>
      <c r="K91">
        <v>2.3605999999999998</v>
      </c>
      <c r="L91">
        <v>0.65</v>
      </c>
      <c r="M91" t="s">
        <v>3183</v>
      </c>
      <c r="N91" t="s">
        <v>3183</v>
      </c>
    </row>
    <row r="92" spans="1:14" x14ac:dyDescent="0.25">
      <c r="A92" t="str">
        <f t="shared" si="1"/>
        <v>18_EA_1</v>
      </c>
      <c r="B92">
        <v>18</v>
      </c>
      <c r="C92" t="s">
        <v>1700</v>
      </c>
      <c r="D92">
        <v>1</v>
      </c>
      <c r="E92">
        <v>382501.00000000041</v>
      </c>
      <c r="F92">
        <v>6326.0287402221657</v>
      </c>
      <c r="G92">
        <v>2089.364757646003</v>
      </c>
      <c r="H92">
        <v>8415.3934978681682</v>
      </c>
      <c r="I92">
        <v>1.6538999999999999</v>
      </c>
      <c r="J92">
        <v>5.7240000000000002</v>
      </c>
      <c r="K92">
        <v>2.1551</v>
      </c>
      <c r="L92">
        <v>0.65</v>
      </c>
      <c r="M92" t="s">
        <v>3183</v>
      </c>
      <c r="N92" t="s">
        <v>3183</v>
      </c>
    </row>
    <row r="93" spans="1:14" x14ac:dyDescent="0.25">
      <c r="A93" t="str">
        <f t="shared" si="1"/>
        <v>18_EA_2</v>
      </c>
      <c r="B93">
        <v>18</v>
      </c>
      <c r="C93" t="s">
        <v>1700</v>
      </c>
      <c r="D93">
        <v>2</v>
      </c>
      <c r="E93">
        <v>765001.99999999988</v>
      </c>
      <c r="F93">
        <v>13343.496148814032</v>
      </c>
      <c r="G93">
        <v>4190.5305073255095</v>
      </c>
      <c r="H93">
        <v>17534.02665613954</v>
      </c>
      <c r="I93">
        <v>1.7442</v>
      </c>
      <c r="J93">
        <v>5.74</v>
      </c>
      <c r="K93">
        <v>2.2471000000000001</v>
      </c>
      <c r="L93">
        <v>0.65</v>
      </c>
      <c r="M93" t="s">
        <v>3183</v>
      </c>
      <c r="N93" t="s">
        <v>3183</v>
      </c>
    </row>
    <row r="94" spans="1:14" x14ac:dyDescent="0.25">
      <c r="A94" t="str">
        <f t="shared" si="1"/>
        <v>18_EA_3</v>
      </c>
      <c r="B94">
        <v>18</v>
      </c>
      <c r="C94" t="s">
        <v>1700</v>
      </c>
      <c r="D94">
        <v>3</v>
      </c>
      <c r="E94">
        <v>1147503.0000000002</v>
      </c>
      <c r="F94">
        <v>20609.301566026239</v>
      </c>
      <c r="G94">
        <v>6308.751181729308</v>
      </c>
      <c r="H94">
        <v>26918.052747755548</v>
      </c>
      <c r="I94">
        <v>1.796</v>
      </c>
      <c r="J94">
        <v>5.7610000000000001</v>
      </c>
      <c r="K94">
        <v>2.3008000000000002</v>
      </c>
      <c r="L94">
        <v>0.65</v>
      </c>
      <c r="M94" t="s">
        <v>3183</v>
      </c>
      <c r="N94" t="s">
        <v>3183</v>
      </c>
    </row>
    <row r="95" spans="1:14" x14ac:dyDescent="0.25">
      <c r="A95" t="str">
        <f t="shared" si="1"/>
        <v>18_EA_4</v>
      </c>
      <c r="B95">
        <v>18</v>
      </c>
      <c r="C95" t="s">
        <v>1700</v>
      </c>
      <c r="D95">
        <v>4</v>
      </c>
      <c r="E95">
        <v>1530307.7915469345</v>
      </c>
      <c r="F95">
        <v>27989.101604626871</v>
      </c>
      <c r="G95">
        <v>8435.6762728964968</v>
      </c>
      <c r="H95">
        <v>36424.777877523367</v>
      </c>
      <c r="I95">
        <v>1.829</v>
      </c>
      <c r="J95">
        <v>5.7779999999999996</v>
      </c>
      <c r="K95">
        <v>2.3353000000000002</v>
      </c>
      <c r="L95">
        <v>0.65</v>
      </c>
      <c r="M95" t="s">
        <v>3183</v>
      </c>
      <c r="N95" t="s">
        <v>3183</v>
      </c>
    </row>
    <row r="96" spans="1:14" x14ac:dyDescent="0.25">
      <c r="A96" t="str">
        <f t="shared" si="1"/>
        <v>18_EA_5</v>
      </c>
      <c r="B96">
        <v>18</v>
      </c>
      <c r="C96" t="s">
        <v>1700</v>
      </c>
      <c r="D96">
        <v>5</v>
      </c>
      <c r="E96">
        <v>1912760.1194699891</v>
      </c>
      <c r="F96">
        <v>35440.291488162264</v>
      </c>
      <c r="G96">
        <v>10616.599073309857</v>
      </c>
      <c r="H96">
        <v>46056.890561472122</v>
      </c>
      <c r="I96">
        <v>1.8528</v>
      </c>
      <c r="J96">
        <v>5.8170000000000002</v>
      </c>
      <c r="K96">
        <v>2.3628999999999998</v>
      </c>
      <c r="L96">
        <v>0.65</v>
      </c>
      <c r="M96" t="s">
        <v>3183</v>
      </c>
      <c r="N96" t="s">
        <v>3183</v>
      </c>
    </row>
    <row r="97" spans="1:14" x14ac:dyDescent="0.25">
      <c r="A97" t="str">
        <f t="shared" si="1"/>
        <v>19_EA_1</v>
      </c>
      <c r="B97">
        <v>19</v>
      </c>
      <c r="C97" t="s">
        <v>1700</v>
      </c>
      <c r="D97">
        <v>1</v>
      </c>
      <c r="E97">
        <v>432501.00000000087</v>
      </c>
      <c r="F97">
        <v>7152.9584397814087</v>
      </c>
      <c r="G97">
        <v>2338.3694313574688</v>
      </c>
      <c r="H97">
        <v>9491.3278711388775</v>
      </c>
      <c r="I97">
        <v>1.6538999999999999</v>
      </c>
      <c r="J97">
        <v>6.4059999999999997</v>
      </c>
      <c r="K97">
        <v>2.1566999999999998</v>
      </c>
      <c r="L97">
        <v>0.65</v>
      </c>
      <c r="M97" t="s">
        <v>3183</v>
      </c>
      <c r="N97" t="s">
        <v>3183</v>
      </c>
    </row>
    <row r="98" spans="1:14" x14ac:dyDescent="0.25">
      <c r="A98" t="str">
        <f t="shared" si="1"/>
        <v>19_EA_2</v>
      </c>
      <c r="B98">
        <v>19</v>
      </c>
      <c r="C98" t="s">
        <v>1700</v>
      </c>
      <c r="D98">
        <v>2</v>
      </c>
      <c r="E98">
        <v>865002.0000000014</v>
      </c>
      <c r="F98">
        <v>15087.739451290889</v>
      </c>
      <c r="G98">
        <v>4690.0738265259733</v>
      </c>
      <c r="H98">
        <v>19777.813277816862</v>
      </c>
      <c r="I98">
        <v>1.7442</v>
      </c>
      <c r="J98">
        <v>6.4249999999999998</v>
      </c>
      <c r="K98">
        <v>2.2486999999999999</v>
      </c>
      <c r="L98">
        <v>0.65</v>
      </c>
      <c r="M98" t="s">
        <v>3183</v>
      </c>
      <c r="N98" t="s">
        <v>3183</v>
      </c>
    </row>
    <row r="99" spans="1:14" x14ac:dyDescent="0.25">
      <c r="A99" t="str">
        <f t="shared" si="1"/>
        <v>19_EA_3</v>
      </c>
      <c r="B99">
        <v>19</v>
      </c>
      <c r="C99" t="s">
        <v>1700</v>
      </c>
      <c r="D99">
        <v>3</v>
      </c>
      <c r="E99">
        <v>1297503.0000000005</v>
      </c>
      <c r="F99">
        <v>23303.320871338714</v>
      </c>
      <c r="G99">
        <v>7061.0534124929536</v>
      </c>
      <c r="H99">
        <v>30364.374283831668</v>
      </c>
      <c r="I99">
        <v>1.796</v>
      </c>
      <c r="J99">
        <v>6.4480000000000004</v>
      </c>
      <c r="K99">
        <v>2.3024</v>
      </c>
      <c r="L99">
        <v>0.65</v>
      </c>
      <c r="M99" t="s">
        <v>3183</v>
      </c>
      <c r="N99" t="s">
        <v>3183</v>
      </c>
    </row>
    <row r="100" spans="1:14" x14ac:dyDescent="0.25">
      <c r="A100" t="str">
        <f t="shared" si="1"/>
        <v>19_EA_4</v>
      </c>
      <c r="B100">
        <v>19</v>
      </c>
      <c r="C100" t="s">
        <v>1700</v>
      </c>
      <c r="D100">
        <v>4</v>
      </c>
      <c r="E100">
        <v>1730347.5027564422</v>
      </c>
      <c r="F100">
        <v>31647.798131515337</v>
      </c>
      <c r="G100">
        <v>9441.8743612115122</v>
      </c>
      <c r="H100">
        <v>41089.672492726851</v>
      </c>
      <c r="I100">
        <v>1.829</v>
      </c>
      <c r="J100">
        <v>6.4669999999999996</v>
      </c>
      <c r="K100">
        <v>2.3369</v>
      </c>
      <c r="L100">
        <v>0.65</v>
      </c>
      <c r="M100" t="s">
        <v>3183</v>
      </c>
      <c r="N100" t="s">
        <v>3183</v>
      </c>
    </row>
    <row r="101" spans="1:14" x14ac:dyDescent="0.25">
      <c r="A101" t="str">
        <f t="shared" si="1"/>
        <v>19_EA_5</v>
      </c>
      <c r="B101">
        <v>19</v>
      </c>
      <c r="C101" t="s">
        <v>1700</v>
      </c>
      <c r="D101">
        <v>5</v>
      </c>
      <c r="E101">
        <v>2162793.4683331312</v>
      </c>
      <c r="F101">
        <v>40072.997218103133</v>
      </c>
      <c r="G101">
        <v>11883.353139921568</v>
      </c>
      <c r="H101">
        <v>51956.350358024705</v>
      </c>
      <c r="I101">
        <v>1.8528</v>
      </c>
      <c r="J101">
        <v>6.5110000000000001</v>
      </c>
      <c r="K101">
        <v>2.3645</v>
      </c>
      <c r="L101">
        <v>0.65</v>
      </c>
      <c r="M101" t="s">
        <v>3183</v>
      </c>
      <c r="N101" t="s">
        <v>3183</v>
      </c>
    </row>
    <row r="102" spans="1:14" x14ac:dyDescent="0.25">
      <c r="A102" t="str">
        <f t="shared" si="1"/>
        <v>20_EA_1</v>
      </c>
      <c r="B102">
        <v>20</v>
      </c>
      <c r="C102" t="s">
        <v>1700</v>
      </c>
      <c r="D102">
        <v>1</v>
      </c>
      <c r="E102">
        <v>482501.00000000029</v>
      </c>
      <c r="F102">
        <v>7979.8881393406336</v>
      </c>
      <c r="G102">
        <v>2587.3741050689137</v>
      </c>
      <c r="H102">
        <v>10567.262244409547</v>
      </c>
      <c r="I102">
        <v>1.6538999999999999</v>
      </c>
      <c r="J102">
        <v>7.0890000000000004</v>
      </c>
      <c r="K102">
        <v>2.1579999999999999</v>
      </c>
      <c r="L102">
        <v>0.65</v>
      </c>
      <c r="M102" t="s">
        <v>3183</v>
      </c>
      <c r="N102" t="s">
        <v>3183</v>
      </c>
    </row>
    <row r="103" spans="1:14" x14ac:dyDescent="0.25">
      <c r="A103" t="str">
        <f t="shared" si="1"/>
        <v>20_EA_2</v>
      </c>
      <c r="B103">
        <v>20</v>
      </c>
      <c r="C103" t="s">
        <v>1700</v>
      </c>
      <c r="D103">
        <v>2</v>
      </c>
      <c r="E103">
        <v>965002.00000000081</v>
      </c>
      <c r="F103">
        <v>16831.982753767734</v>
      </c>
      <c r="G103">
        <v>5189.61714572643</v>
      </c>
      <c r="H103">
        <v>22021.599899494162</v>
      </c>
      <c r="I103">
        <v>1.7442</v>
      </c>
      <c r="J103">
        <v>7.109</v>
      </c>
      <c r="K103">
        <v>2.2498999999999998</v>
      </c>
      <c r="L103">
        <v>0.65</v>
      </c>
      <c r="M103" t="s">
        <v>3183</v>
      </c>
      <c r="N103" t="s">
        <v>3183</v>
      </c>
    </row>
    <row r="104" spans="1:14" x14ac:dyDescent="0.25">
      <c r="A104" t="str">
        <f t="shared" si="1"/>
        <v>20_EA_3</v>
      </c>
      <c r="B104">
        <v>20</v>
      </c>
      <c r="C104" t="s">
        <v>1700</v>
      </c>
      <c r="D104">
        <v>3</v>
      </c>
      <c r="E104">
        <v>1447503.0000000033</v>
      </c>
      <c r="F104">
        <v>25997.340176651091</v>
      </c>
      <c r="G104">
        <v>7813.3556432564255</v>
      </c>
      <c r="H104">
        <v>33810.695819907516</v>
      </c>
      <c r="I104">
        <v>1.796</v>
      </c>
      <c r="J104">
        <v>7.1349999999999998</v>
      </c>
      <c r="K104">
        <v>2.3037000000000001</v>
      </c>
      <c r="L104">
        <v>0.65</v>
      </c>
      <c r="M104" t="s">
        <v>3183</v>
      </c>
      <c r="N104" t="s">
        <v>3183</v>
      </c>
    </row>
    <row r="105" spans="1:14" x14ac:dyDescent="0.25">
      <c r="A105" t="str">
        <f t="shared" si="1"/>
        <v>20_EA_4</v>
      </c>
      <c r="B105">
        <v>20</v>
      </c>
      <c r="C105" t="s">
        <v>1700</v>
      </c>
      <c r="D105">
        <v>4</v>
      </c>
      <c r="E105">
        <v>1930387.2139659482</v>
      </c>
      <c r="F105">
        <v>35306.494658403702</v>
      </c>
      <c r="G105">
        <v>10448.072449526333</v>
      </c>
      <c r="H105">
        <v>45754.567107930037</v>
      </c>
      <c r="I105">
        <v>1.829</v>
      </c>
      <c r="J105">
        <v>7.1559999999999997</v>
      </c>
      <c r="K105">
        <v>2.3380999999999998</v>
      </c>
      <c r="L105">
        <v>0.65</v>
      </c>
      <c r="M105" t="s">
        <v>3183</v>
      </c>
      <c r="N105" t="s">
        <v>3183</v>
      </c>
    </row>
    <row r="106" spans="1:14" x14ac:dyDescent="0.25">
      <c r="A106" t="str">
        <f t="shared" si="1"/>
        <v>20_EA_5</v>
      </c>
      <c r="B106">
        <v>20</v>
      </c>
      <c r="C106" t="s">
        <v>1700</v>
      </c>
      <c r="D106">
        <v>5</v>
      </c>
      <c r="E106">
        <v>2412826.8171962765</v>
      </c>
      <c r="F106">
        <v>44705.702948044091</v>
      </c>
      <c r="G106">
        <v>13150.107206533416</v>
      </c>
      <c r="H106">
        <v>57855.810154577506</v>
      </c>
      <c r="I106">
        <v>1.8528</v>
      </c>
      <c r="J106">
        <v>7.2060000000000004</v>
      </c>
      <c r="K106">
        <v>2.3656999999999999</v>
      </c>
      <c r="L106">
        <v>0.65</v>
      </c>
      <c r="M106" t="s">
        <v>3183</v>
      </c>
      <c r="N106" t="s">
        <v>3183</v>
      </c>
    </row>
    <row r="107" spans="1:14" x14ac:dyDescent="0.25">
      <c r="A107" t="str">
        <f t="shared" si="1"/>
        <v>21_EA_1</v>
      </c>
      <c r="B107">
        <v>21</v>
      </c>
      <c r="C107" t="s">
        <v>1700</v>
      </c>
      <c r="D107">
        <v>1</v>
      </c>
      <c r="E107">
        <v>651241.99999999988</v>
      </c>
      <c r="F107">
        <v>10770.627028007129</v>
      </c>
      <c r="G107">
        <v>3428.6139797335104</v>
      </c>
      <c r="H107">
        <v>14199.24100774064</v>
      </c>
      <c r="I107">
        <v>1.6538999999999999</v>
      </c>
      <c r="J107">
        <v>9.3930000000000007</v>
      </c>
      <c r="K107">
        <v>2.161</v>
      </c>
      <c r="L107">
        <v>0.65</v>
      </c>
      <c r="M107" t="s">
        <v>3183</v>
      </c>
      <c r="N107" t="s">
        <v>3183</v>
      </c>
    </row>
    <row r="108" spans="1:14" x14ac:dyDescent="0.25">
      <c r="A108" t="str">
        <f t="shared" si="1"/>
        <v>21_EA_2</v>
      </c>
      <c r="B108">
        <v>21</v>
      </c>
      <c r="C108" t="s">
        <v>1700</v>
      </c>
      <c r="D108">
        <v>2</v>
      </c>
      <c r="E108">
        <v>1302484.0000000012</v>
      </c>
      <c r="F108">
        <v>22718.489935832673</v>
      </c>
      <c r="G108">
        <v>6877.27932723084</v>
      </c>
      <c r="H108">
        <v>29595.769263063514</v>
      </c>
      <c r="I108">
        <v>1.7442</v>
      </c>
      <c r="J108">
        <v>9.4209999999999994</v>
      </c>
      <c r="K108">
        <v>2.2528999999999999</v>
      </c>
      <c r="L108">
        <v>0.65</v>
      </c>
      <c r="M108" t="s">
        <v>3183</v>
      </c>
      <c r="N108" t="s">
        <v>3183</v>
      </c>
    </row>
    <row r="109" spans="1:14" x14ac:dyDescent="0.25">
      <c r="A109" t="str">
        <f t="shared" si="1"/>
        <v>21_EA_3</v>
      </c>
      <c r="B109">
        <v>21</v>
      </c>
      <c r="C109" t="s">
        <v>1700</v>
      </c>
      <c r="D109">
        <v>3</v>
      </c>
      <c r="E109">
        <v>1953726.0000000037</v>
      </c>
      <c r="F109">
        <v>35089.170408605649</v>
      </c>
      <c r="G109">
        <v>10354.941168131299</v>
      </c>
      <c r="H109">
        <v>45444.111576736948</v>
      </c>
      <c r="I109">
        <v>1.796</v>
      </c>
      <c r="J109">
        <v>9.4570000000000007</v>
      </c>
      <c r="K109">
        <v>2.3067000000000002</v>
      </c>
      <c r="L109">
        <v>0.65</v>
      </c>
      <c r="M109" t="s">
        <v>3183</v>
      </c>
      <c r="N109" t="s">
        <v>3183</v>
      </c>
    </row>
    <row r="110" spans="1:14" x14ac:dyDescent="0.25">
      <c r="A110" t="str">
        <f t="shared" si="1"/>
        <v>21_EA_4</v>
      </c>
      <c r="B110">
        <v>21</v>
      </c>
      <c r="C110" t="s">
        <v>1700</v>
      </c>
      <c r="D110">
        <v>4</v>
      </c>
      <c r="E110">
        <v>2605485.2321500126</v>
      </c>
      <c r="F110">
        <v>47653.936871277241</v>
      </c>
      <c r="G110">
        <v>13847.422421993588</v>
      </c>
      <c r="H110">
        <v>61501.359293270827</v>
      </c>
      <c r="I110">
        <v>1.829</v>
      </c>
      <c r="J110">
        <v>9.4849999999999994</v>
      </c>
      <c r="K110">
        <v>2.3411</v>
      </c>
      <c r="L110">
        <v>0.65</v>
      </c>
      <c r="M110" t="s">
        <v>3183</v>
      </c>
      <c r="N110" t="s">
        <v>3183</v>
      </c>
    </row>
    <row r="111" spans="1:14" x14ac:dyDescent="0.25">
      <c r="A111" t="str">
        <f t="shared" si="1"/>
        <v>21_EA_5</v>
      </c>
      <c r="B111">
        <v>21</v>
      </c>
      <c r="C111" t="s">
        <v>1700</v>
      </c>
      <c r="D111">
        <v>5</v>
      </c>
      <c r="E111">
        <v>3256644.3636065735</v>
      </c>
      <c r="F111">
        <v>60340.250899563012</v>
      </c>
      <c r="G111">
        <v>17429.722447367792</v>
      </c>
      <c r="H111">
        <v>77769.973346930812</v>
      </c>
      <c r="I111">
        <v>1.8528</v>
      </c>
      <c r="J111">
        <v>9.5510000000000002</v>
      </c>
      <c r="K111">
        <v>2.3687</v>
      </c>
      <c r="L111">
        <v>0.65</v>
      </c>
      <c r="M111" t="s">
        <v>3183</v>
      </c>
      <c r="N111" t="s">
        <v>3183</v>
      </c>
    </row>
    <row r="112" spans="1:14" x14ac:dyDescent="0.25">
      <c r="A112" t="str">
        <f t="shared" si="1"/>
        <v>1_EM_1</v>
      </c>
      <c r="B112">
        <v>1</v>
      </c>
      <c r="C112" t="s">
        <v>1701</v>
      </c>
      <c r="D112">
        <v>1</v>
      </c>
      <c r="E112">
        <v>1301.0000000000002</v>
      </c>
      <c r="F112">
        <v>23.226200941593344</v>
      </c>
      <c r="G112">
        <v>115.73217452802463</v>
      </c>
      <c r="H112">
        <v>138.95837546961798</v>
      </c>
      <c r="I112">
        <v>1.7853000000000001</v>
      </c>
      <c r="J112">
        <v>0.317</v>
      </c>
      <c r="K112">
        <v>5.0869</v>
      </c>
      <c r="L112">
        <v>0.2</v>
      </c>
      <c r="M112" t="s">
        <v>3183</v>
      </c>
      <c r="N112" t="s">
        <v>3183</v>
      </c>
    </row>
    <row r="113" spans="1:14" x14ac:dyDescent="0.25">
      <c r="A113" t="str">
        <f t="shared" si="1"/>
        <v>1_EM_2</v>
      </c>
      <c r="B113">
        <v>1</v>
      </c>
      <c r="C113" t="s">
        <v>1701</v>
      </c>
      <c r="D113">
        <v>2</v>
      </c>
      <c r="E113">
        <v>2602.0000000000059</v>
      </c>
      <c r="F113">
        <v>48.873195126324553</v>
      </c>
      <c r="G113">
        <v>231.52291639835144</v>
      </c>
      <c r="H113">
        <v>280.39611152467597</v>
      </c>
      <c r="I113">
        <v>1.8783000000000001</v>
      </c>
      <c r="J113">
        <v>0.317</v>
      </c>
      <c r="K113">
        <v>5.1821999999999999</v>
      </c>
      <c r="L113">
        <v>0.2</v>
      </c>
      <c r="M113" t="s">
        <v>3183</v>
      </c>
      <c r="N113" t="s">
        <v>3183</v>
      </c>
    </row>
    <row r="114" spans="1:14" x14ac:dyDescent="0.25">
      <c r="A114" t="str">
        <f t="shared" si="1"/>
        <v>1_EM_3</v>
      </c>
      <c r="B114">
        <v>1</v>
      </c>
      <c r="C114" t="s">
        <v>1701</v>
      </c>
      <c r="D114">
        <v>3</v>
      </c>
      <c r="E114">
        <v>3903.0000000000091</v>
      </c>
      <c r="F114">
        <v>75.363029469845486</v>
      </c>
      <c r="G114">
        <v>347.39761220039708</v>
      </c>
      <c r="H114">
        <v>422.76064167024253</v>
      </c>
      <c r="I114">
        <v>1.9309000000000001</v>
      </c>
      <c r="J114">
        <v>0.317</v>
      </c>
      <c r="K114">
        <v>5.2377000000000002</v>
      </c>
      <c r="L114">
        <v>0.2</v>
      </c>
      <c r="M114" t="s">
        <v>3183</v>
      </c>
      <c r="N114" t="s">
        <v>3183</v>
      </c>
    </row>
    <row r="115" spans="1:14" x14ac:dyDescent="0.25">
      <c r="A115" t="str">
        <f t="shared" si="1"/>
        <v>1_EM_4</v>
      </c>
      <c r="B115">
        <v>1</v>
      </c>
      <c r="C115" t="s">
        <v>1701</v>
      </c>
      <c r="D115">
        <v>4</v>
      </c>
      <c r="E115">
        <v>5205.3605941637106</v>
      </c>
      <c r="F115">
        <v>102.23667383532316</v>
      </c>
      <c r="G115">
        <v>463.31438088495173</v>
      </c>
      <c r="H115">
        <v>565.55105472027492</v>
      </c>
      <c r="I115">
        <v>1.9641</v>
      </c>
      <c r="J115">
        <v>0.317</v>
      </c>
      <c r="K115">
        <v>5.2721999999999998</v>
      </c>
      <c r="L115">
        <v>0.2</v>
      </c>
      <c r="M115" t="s">
        <v>3183</v>
      </c>
      <c r="N115" t="s">
        <v>3183</v>
      </c>
    </row>
    <row r="116" spans="1:14" x14ac:dyDescent="0.25">
      <c r="A116" t="str">
        <f t="shared" si="1"/>
        <v>1_EM_5</v>
      </c>
      <c r="B116">
        <v>1</v>
      </c>
      <c r="C116" t="s">
        <v>1701</v>
      </c>
      <c r="D116">
        <v>5</v>
      </c>
      <c r="E116">
        <v>6506.1536996954655</v>
      </c>
      <c r="F116">
        <v>129.37816399285381</v>
      </c>
      <c r="G116">
        <v>579.57279567853789</v>
      </c>
      <c r="H116">
        <v>708.95095967139173</v>
      </c>
      <c r="I116">
        <v>1.9885999999999999</v>
      </c>
      <c r="J116">
        <v>0.318</v>
      </c>
      <c r="K116">
        <v>5.3036000000000003</v>
      </c>
      <c r="L116">
        <v>0.2</v>
      </c>
      <c r="M116" t="s">
        <v>3183</v>
      </c>
      <c r="N116" t="s">
        <v>3183</v>
      </c>
    </row>
    <row r="117" spans="1:14" x14ac:dyDescent="0.25">
      <c r="A117" t="str">
        <f t="shared" si="1"/>
        <v>2_EM_1</v>
      </c>
      <c r="B117">
        <v>2</v>
      </c>
      <c r="C117" t="s">
        <v>1701</v>
      </c>
      <c r="D117">
        <v>1</v>
      </c>
      <c r="E117">
        <v>7201.0000000000118</v>
      </c>
      <c r="F117">
        <v>128.55639737157091</v>
      </c>
      <c r="G117">
        <v>168.78290172812834</v>
      </c>
      <c r="H117">
        <v>297.33929909969925</v>
      </c>
      <c r="I117">
        <v>1.7853000000000001</v>
      </c>
      <c r="J117">
        <v>0.46200000000000002</v>
      </c>
      <c r="K117">
        <v>3.1324999999999998</v>
      </c>
      <c r="L117">
        <v>0.2</v>
      </c>
      <c r="M117" t="s">
        <v>3183</v>
      </c>
      <c r="N117" t="s">
        <v>3183</v>
      </c>
    </row>
    <row r="118" spans="1:14" x14ac:dyDescent="0.25">
      <c r="A118" t="str">
        <f t="shared" si="1"/>
        <v>2_EM_2</v>
      </c>
      <c r="B118">
        <v>2</v>
      </c>
      <c r="C118" t="s">
        <v>1701</v>
      </c>
      <c r="D118">
        <v>2</v>
      </c>
      <c r="E118">
        <v>14402.000000000025</v>
      </c>
      <c r="F118">
        <v>270.51182021880328</v>
      </c>
      <c r="G118">
        <v>337.86840139147398</v>
      </c>
      <c r="H118">
        <v>608.3802216102772</v>
      </c>
      <c r="I118">
        <v>1.8783000000000001</v>
      </c>
      <c r="J118">
        <v>0.46300000000000002</v>
      </c>
      <c r="K118">
        <v>3.2275999999999998</v>
      </c>
      <c r="L118">
        <v>0.2</v>
      </c>
      <c r="M118" t="s">
        <v>3183</v>
      </c>
      <c r="N118" t="s">
        <v>3183</v>
      </c>
    </row>
    <row r="119" spans="1:14" x14ac:dyDescent="0.25">
      <c r="A119" t="str">
        <f t="shared" si="1"/>
        <v>2_EM_3</v>
      </c>
      <c r="B119">
        <v>2</v>
      </c>
      <c r="C119" t="s">
        <v>1701</v>
      </c>
      <c r="D119">
        <v>3</v>
      </c>
      <c r="E119">
        <v>21603.000000000044</v>
      </c>
      <c r="F119">
        <v>417.13234067052736</v>
      </c>
      <c r="G119">
        <v>507.38766303538767</v>
      </c>
      <c r="H119">
        <v>924.52000370591509</v>
      </c>
      <c r="I119">
        <v>1.9309000000000001</v>
      </c>
      <c r="J119">
        <v>0.46300000000000002</v>
      </c>
      <c r="K119">
        <v>3.2829000000000002</v>
      </c>
      <c r="L119">
        <v>0.2</v>
      </c>
      <c r="M119" t="s">
        <v>3183</v>
      </c>
      <c r="N119" t="s">
        <v>3183</v>
      </c>
    </row>
    <row r="120" spans="1:14" x14ac:dyDescent="0.25">
      <c r="A120" t="str">
        <f t="shared" si="1"/>
        <v>2_EM_4</v>
      </c>
      <c r="B120">
        <v>2</v>
      </c>
      <c r="C120" t="s">
        <v>1701</v>
      </c>
      <c r="D120">
        <v>4</v>
      </c>
      <c r="E120">
        <v>28811.530852092903</v>
      </c>
      <c r="F120">
        <v>565.87723926837782</v>
      </c>
      <c r="G120">
        <v>677.12430123891374</v>
      </c>
      <c r="H120">
        <v>1243.0015405072916</v>
      </c>
      <c r="I120">
        <v>1.9641</v>
      </c>
      <c r="J120">
        <v>0.46400000000000002</v>
      </c>
      <c r="K120">
        <v>3.3178000000000001</v>
      </c>
      <c r="L120">
        <v>0.2</v>
      </c>
      <c r="M120" t="s">
        <v>3183</v>
      </c>
      <c r="N120" t="s">
        <v>3183</v>
      </c>
    </row>
    <row r="121" spans="1:14" x14ac:dyDescent="0.25">
      <c r="A121" t="str">
        <f t="shared" si="1"/>
        <v>2_EM_5</v>
      </c>
      <c r="B121">
        <v>2</v>
      </c>
      <c r="C121" t="s">
        <v>1701</v>
      </c>
      <c r="D121">
        <v>5</v>
      </c>
      <c r="E121">
        <v>36011.385696777113</v>
      </c>
      <c r="F121">
        <v>716.10465711955158</v>
      </c>
      <c r="G121">
        <v>848.62611100575464</v>
      </c>
      <c r="H121">
        <v>1564.7307681253062</v>
      </c>
      <c r="I121">
        <v>1.9885999999999999</v>
      </c>
      <c r="J121">
        <v>0.46500000000000002</v>
      </c>
      <c r="K121">
        <v>3.3485999999999998</v>
      </c>
      <c r="L121">
        <v>0.2</v>
      </c>
      <c r="M121" t="s">
        <v>3183</v>
      </c>
      <c r="N121" t="s">
        <v>3183</v>
      </c>
    </row>
    <row r="122" spans="1:14" x14ac:dyDescent="0.25">
      <c r="A122" t="str">
        <f t="shared" si="1"/>
        <v>3_EM_1</v>
      </c>
      <c r="B122">
        <v>3</v>
      </c>
      <c r="C122" t="s">
        <v>1701</v>
      </c>
      <c r="D122">
        <v>1</v>
      </c>
      <c r="E122">
        <v>16501.000000000007</v>
      </c>
      <c r="F122">
        <v>294.58535106628125</v>
      </c>
      <c r="G122">
        <v>252.60305070429393</v>
      </c>
      <c r="H122">
        <v>547.18840177057518</v>
      </c>
      <c r="I122">
        <v>1.7853000000000001</v>
      </c>
      <c r="J122">
        <v>0.69199999999999995</v>
      </c>
      <c r="K122">
        <v>2.8908</v>
      </c>
      <c r="L122">
        <v>0.2</v>
      </c>
      <c r="M122" t="s">
        <v>3183</v>
      </c>
      <c r="N122" t="s">
        <v>3183</v>
      </c>
    </row>
    <row r="123" spans="1:14" x14ac:dyDescent="0.25">
      <c r="A123" t="str">
        <f t="shared" si="1"/>
        <v>3_EM_2</v>
      </c>
      <c r="B123">
        <v>3</v>
      </c>
      <c r="C123" t="s">
        <v>1701</v>
      </c>
      <c r="D123">
        <v>2</v>
      </c>
      <c r="E123">
        <v>33001.999999999985</v>
      </c>
      <c r="F123">
        <v>619.87439875440589</v>
      </c>
      <c r="G123">
        <v>505.89426768060838</v>
      </c>
      <c r="H123">
        <v>1125.7686664350142</v>
      </c>
      <c r="I123">
        <v>1.8783000000000001</v>
      </c>
      <c r="J123">
        <v>0.69299999999999995</v>
      </c>
      <c r="K123">
        <v>2.9859</v>
      </c>
      <c r="L123">
        <v>0.2</v>
      </c>
      <c r="M123" t="s">
        <v>3183</v>
      </c>
      <c r="N123" t="s">
        <v>3183</v>
      </c>
    </row>
    <row r="124" spans="1:14" x14ac:dyDescent="0.25">
      <c r="A124" t="str">
        <f t="shared" si="1"/>
        <v>3_EM_3</v>
      </c>
      <c r="B124">
        <v>3</v>
      </c>
      <c r="C124" t="s">
        <v>1701</v>
      </c>
      <c r="D124">
        <v>3</v>
      </c>
      <c r="E124">
        <v>49503.000000000007</v>
      </c>
      <c r="F124">
        <v>955.85345832584142</v>
      </c>
      <c r="G124">
        <v>760.1719433546649</v>
      </c>
      <c r="H124">
        <v>1716.0254016805063</v>
      </c>
      <c r="I124">
        <v>1.9309000000000001</v>
      </c>
      <c r="J124">
        <v>0.69399999999999995</v>
      </c>
      <c r="K124">
        <v>3.0411999999999999</v>
      </c>
      <c r="L124">
        <v>0.2</v>
      </c>
      <c r="M124" t="s">
        <v>3183</v>
      </c>
      <c r="N124" t="s">
        <v>3183</v>
      </c>
    </row>
    <row r="125" spans="1:14" x14ac:dyDescent="0.25">
      <c r="A125" t="str">
        <f t="shared" si="1"/>
        <v>3_EM_4</v>
      </c>
      <c r="B125">
        <v>3</v>
      </c>
      <c r="C125" t="s">
        <v>1701</v>
      </c>
      <c r="D125">
        <v>4</v>
      </c>
      <c r="E125">
        <v>66021.256851879589</v>
      </c>
      <c r="F125">
        <v>1296.7005034255676</v>
      </c>
      <c r="G125">
        <v>1014.9439753982151</v>
      </c>
      <c r="H125">
        <v>2311.6444788237827</v>
      </c>
      <c r="I125">
        <v>1.9641</v>
      </c>
      <c r="J125">
        <v>0.69499999999999995</v>
      </c>
      <c r="K125">
        <v>3.0760999999999998</v>
      </c>
      <c r="L125">
        <v>0.2</v>
      </c>
      <c r="M125" t="s">
        <v>3183</v>
      </c>
      <c r="N125" t="s">
        <v>3183</v>
      </c>
    </row>
    <row r="126" spans="1:14" x14ac:dyDescent="0.25">
      <c r="A126" t="str">
        <f t="shared" si="1"/>
        <v>3_EM_5</v>
      </c>
      <c r="B126">
        <v>3</v>
      </c>
      <c r="C126" t="s">
        <v>1701</v>
      </c>
      <c r="D126">
        <v>5</v>
      </c>
      <c r="E126">
        <v>82519.632743024471</v>
      </c>
      <c r="F126">
        <v>1640.9447225565523</v>
      </c>
      <c r="G126">
        <v>1273.7303492227929</v>
      </c>
      <c r="H126">
        <v>2914.6750717793452</v>
      </c>
      <c r="I126">
        <v>1.9885999999999999</v>
      </c>
      <c r="J126">
        <v>0.69799999999999995</v>
      </c>
      <c r="K126">
        <v>3.1067999999999998</v>
      </c>
      <c r="L126">
        <v>0.2</v>
      </c>
      <c r="M126" t="s">
        <v>3183</v>
      </c>
      <c r="N126" t="s">
        <v>3183</v>
      </c>
    </row>
    <row r="127" spans="1:14" x14ac:dyDescent="0.25">
      <c r="A127" t="str">
        <f t="shared" si="1"/>
        <v>4_EM_1</v>
      </c>
      <c r="B127">
        <v>4</v>
      </c>
      <c r="C127" t="s">
        <v>1701</v>
      </c>
      <c r="D127">
        <v>1</v>
      </c>
      <c r="E127">
        <v>26500.999999999993</v>
      </c>
      <c r="F127">
        <v>473.11110772726005</v>
      </c>
      <c r="G127">
        <v>343.85030148847272</v>
      </c>
      <c r="H127">
        <v>816.96140921573283</v>
      </c>
      <c r="I127">
        <v>1.7853000000000001</v>
      </c>
      <c r="J127">
        <v>0.94199999999999995</v>
      </c>
      <c r="K127">
        <v>2.8243999999999998</v>
      </c>
      <c r="L127">
        <v>0.2</v>
      </c>
      <c r="M127" t="s">
        <v>3183</v>
      </c>
      <c r="N127" t="s">
        <v>3183</v>
      </c>
    </row>
    <row r="128" spans="1:14" x14ac:dyDescent="0.25">
      <c r="A128" t="str">
        <f t="shared" si="1"/>
        <v>4_EM_2</v>
      </c>
      <c r="B128">
        <v>4</v>
      </c>
      <c r="C128" t="s">
        <v>1701</v>
      </c>
      <c r="D128">
        <v>2</v>
      </c>
      <c r="E128">
        <v>53002.000000000073</v>
      </c>
      <c r="F128">
        <v>995.53308535182805</v>
      </c>
      <c r="G128">
        <v>688.80850186877524</v>
      </c>
      <c r="H128">
        <v>1684.3415872206033</v>
      </c>
      <c r="I128">
        <v>1.8783000000000001</v>
      </c>
      <c r="J128">
        <v>0.94399999999999995</v>
      </c>
      <c r="K128">
        <v>2.9195000000000002</v>
      </c>
      <c r="L128">
        <v>0.2</v>
      </c>
      <c r="M128" t="s">
        <v>3183</v>
      </c>
      <c r="N128" t="s">
        <v>3183</v>
      </c>
    </row>
    <row r="129" spans="1:14" x14ac:dyDescent="0.25">
      <c r="A129" t="str">
        <f t="shared" si="1"/>
        <v>4_EM_3</v>
      </c>
      <c r="B129">
        <v>4</v>
      </c>
      <c r="C129" t="s">
        <v>1701</v>
      </c>
      <c r="D129">
        <v>3</v>
      </c>
      <c r="E129">
        <v>79503.000000000218</v>
      </c>
      <c r="F129">
        <v>1535.1234773100491</v>
      </c>
      <c r="G129">
        <v>1035.3548307908266</v>
      </c>
      <c r="H129">
        <v>2570.4783081008754</v>
      </c>
      <c r="I129">
        <v>1.9309000000000001</v>
      </c>
      <c r="J129">
        <v>0.94599999999999995</v>
      </c>
      <c r="K129">
        <v>2.9748000000000001</v>
      </c>
      <c r="L129">
        <v>0.2</v>
      </c>
      <c r="M129" t="s">
        <v>3183</v>
      </c>
      <c r="N129" t="s">
        <v>3183</v>
      </c>
    </row>
    <row r="130" spans="1:14" x14ac:dyDescent="0.25">
      <c r="A130" t="str">
        <f t="shared" si="1"/>
        <v>4_EM_4</v>
      </c>
      <c r="B130">
        <v>4</v>
      </c>
      <c r="C130" t="s">
        <v>1701</v>
      </c>
      <c r="D130">
        <v>4</v>
      </c>
      <c r="E130">
        <v>106031.71491616651</v>
      </c>
      <c r="F130">
        <v>2082.5319702612587</v>
      </c>
      <c r="G130">
        <v>1382.6970384070266</v>
      </c>
      <c r="H130">
        <v>3465.2290086682851</v>
      </c>
      <c r="I130">
        <v>1.9641</v>
      </c>
      <c r="J130">
        <v>0.94699999999999995</v>
      </c>
      <c r="K130">
        <v>3.0097999999999998</v>
      </c>
      <c r="L130">
        <v>0.2</v>
      </c>
      <c r="M130" t="s">
        <v>3183</v>
      </c>
      <c r="N130" t="s">
        <v>3183</v>
      </c>
    </row>
    <row r="131" spans="1:14" x14ac:dyDescent="0.25">
      <c r="A131" t="str">
        <f t="shared" si="1"/>
        <v>4_EM_5</v>
      </c>
      <c r="B131">
        <v>4</v>
      </c>
      <c r="C131" t="s">
        <v>1701</v>
      </c>
      <c r="D131">
        <v>5</v>
      </c>
      <c r="E131">
        <v>132528.50053468833</v>
      </c>
      <c r="F131">
        <v>2635.3964058221459</v>
      </c>
      <c r="G131">
        <v>1736.5020515856106</v>
      </c>
      <c r="H131">
        <v>4371.8984574077567</v>
      </c>
      <c r="I131">
        <v>1.9885999999999999</v>
      </c>
      <c r="J131">
        <v>0.95199999999999996</v>
      </c>
      <c r="K131">
        <v>3.0405000000000002</v>
      </c>
      <c r="L131">
        <v>0.2</v>
      </c>
      <c r="M131" t="s">
        <v>3183</v>
      </c>
      <c r="N131" t="s">
        <v>3183</v>
      </c>
    </row>
    <row r="132" spans="1:14" x14ac:dyDescent="0.25">
      <c r="A132" t="str">
        <f t="shared" si="1"/>
        <v>5_EM_1</v>
      </c>
      <c r="B132">
        <v>5</v>
      </c>
      <c r="C132" t="s">
        <v>1701</v>
      </c>
      <c r="D132">
        <v>1</v>
      </c>
      <c r="E132">
        <v>36500.999999999985</v>
      </c>
      <c r="F132">
        <v>651.63686438823902</v>
      </c>
      <c r="G132">
        <v>434.0365377286459</v>
      </c>
      <c r="H132">
        <v>1085.673402116885</v>
      </c>
      <c r="I132">
        <v>1.7853000000000001</v>
      </c>
      <c r="J132">
        <v>1.1890000000000001</v>
      </c>
      <c r="K132">
        <v>2.7913999999999999</v>
      </c>
      <c r="L132">
        <v>0.2</v>
      </c>
      <c r="M132" t="s">
        <v>3183</v>
      </c>
      <c r="N132" t="s">
        <v>3183</v>
      </c>
    </row>
    <row r="133" spans="1:14" x14ac:dyDescent="0.25">
      <c r="A133" t="str">
        <f t="shared" si="1"/>
        <v>5_EM_2</v>
      </c>
      <c r="B133">
        <v>5</v>
      </c>
      <c r="C133" t="s">
        <v>1701</v>
      </c>
      <c r="D133">
        <v>2</v>
      </c>
      <c r="E133">
        <v>73001.999999999985</v>
      </c>
      <c r="F133">
        <v>1371.1917719492512</v>
      </c>
      <c r="G133">
        <v>869.59582635708739</v>
      </c>
      <c r="H133">
        <v>2240.7875983063386</v>
      </c>
      <c r="I133">
        <v>1.8783000000000001</v>
      </c>
      <c r="J133">
        <v>1.1910000000000001</v>
      </c>
      <c r="K133">
        <v>2.8866000000000001</v>
      </c>
      <c r="L133">
        <v>0.2</v>
      </c>
      <c r="M133" t="s">
        <v>3183</v>
      </c>
      <c r="N133" t="s">
        <v>3183</v>
      </c>
    </row>
    <row r="134" spans="1:14" x14ac:dyDescent="0.25">
      <c r="A134" t="str">
        <f t="shared" si="1"/>
        <v>5_EM_3</v>
      </c>
      <c r="B134">
        <v>5</v>
      </c>
      <c r="C134" t="s">
        <v>1701</v>
      </c>
      <c r="D134">
        <v>3</v>
      </c>
      <c r="E134">
        <v>109503.00000000019</v>
      </c>
      <c r="F134">
        <v>2114.3934962942603</v>
      </c>
      <c r="G134">
        <v>1307.3379172103064</v>
      </c>
      <c r="H134">
        <v>3421.7314135045667</v>
      </c>
      <c r="I134">
        <v>1.9309000000000001</v>
      </c>
      <c r="J134">
        <v>1.194</v>
      </c>
      <c r="K134">
        <v>2.9418000000000002</v>
      </c>
      <c r="L134">
        <v>0.2</v>
      </c>
      <c r="M134" t="s">
        <v>3183</v>
      </c>
      <c r="N134" t="s">
        <v>3183</v>
      </c>
    </row>
    <row r="135" spans="1:14" x14ac:dyDescent="0.25">
      <c r="A135" t="str">
        <f t="shared" si="1"/>
        <v>5_EM_4</v>
      </c>
      <c r="B135">
        <v>5</v>
      </c>
      <c r="C135" t="s">
        <v>1701</v>
      </c>
      <c r="D135">
        <v>4</v>
      </c>
      <c r="E135">
        <v>146042.17298045303</v>
      </c>
      <c r="F135">
        <v>2868.3634370969521</v>
      </c>
      <c r="G135">
        <v>1746.1739030087695</v>
      </c>
      <c r="H135">
        <v>4614.5373401057213</v>
      </c>
      <c r="I135">
        <v>1.9641</v>
      </c>
      <c r="J135">
        <v>1.196</v>
      </c>
      <c r="K135">
        <v>2.9767999999999999</v>
      </c>
      <c r="L135">
        <v>0.2</v>
      </c>
      <c r="M135" t="s">
        <v>3183</v>
      </c>
      <c r="N135" t="s">
        <v>3183</v>
      </c>
    </row>
    <row r="136" spans="1:14" x14ac:dyDescent="0.25">
      <c r="A136" t="str">
        <f t="shared" ref="A136:A199" si="2">B136&amp;"_"&amp;C136&amp;"_"&amp;D136</f>
        <v>5_EM_5</v>
      </c>
      <c r="B136">
        <v>5</v>
      </c>
      <c r="C136" t="s">
        <v>1701</v>
      </c>
      <c r="D136">
        <v>5</v>
      </c>
      <c r="E136">
        <v>182537.36832635163</v>
      </c>
      <c r="F136">
        <v>3629.8480890877463</v>
      </c>
      <c r="G136">
        <v>2193.8926876419109</v>
      </c>
      <c r="H136">
        <v>5823.7407767296572</v>
      </c>
      <c r="I136">
        <v>1.9885999999999999</v>
      </c>
      <c r="J136">
        <v>1.202</v>
      </c>
      <c r="K136">
        <v>3.0074999999999998</v>
      </c>
      <c r="L136">
        <v>0.2</v>
      </c>
      <c r="M136" t="s">
        <v>3183</v>
      </c>
      <c r="N136" t="s">
        <v>3183</v>
      </c>
    </row>
    <row r="137" spans="1:14" x14ac:dyDescent="0.25">
      <c r="A137" t="str">
        <f t="shared" si="2"/>
        <v>6_EM_1</v>
      </c>
      <c r="B137">
        <v>6</v>
      </c>
      <c r="C137" t="s">
        <v>1701</v>
      </c>
      <c r="D137">
        <v>1</v>
      </c>
      <c r="E137">
        <v>46500.999999999971</v>
      </c>
      <c r="F137">
        <v>830.16262104921759</v>
      </c>
      <c r="G137">
        <v>524.22277396881964</v>
      </c>
      <c r="H137">
        <v>1354.3853950180373</v>
      </c>
      <c r="I137">
        <v>1.7853000000000001</v>
      </c>
      <c r="J137">
        <v>1.4359999999999999</v>
      </c>
      <c r="K137">
        <v>2.7726999999999999</v>
      </c>
      <c r="L137">
        <v>0.2</v>
      </c>
      <c r="M137" t="s">
        <v>3183</v>
      </c>
      <c r="N137" t="s">
        <v>3183</v>
      </c>
    </row>
    <row r="138" spans="1:14" x14ac:dyDescent="0.25">
      <c r="A138" t="str">
        <f t="shared" si="2"/>
        <v>6_EM_2</v>
      </c>
      <c r="B138">
        <v>6</v>
      </c>
      <c r="C138" t="s">
        <v>1701</v>
      </c>
      <c r="D138">
        <v>2</v>
      </c>
      <c r="E138">
        <v>93001.999999999956</v>
      </c>
      <c r="F138">
        <v>1746.8504585466721</v>
      </c>
      <c r="G138">
        <v>1050.3831508453991</v>
      </c>
      <c r="H138">
        <v>2797.2336093920712</v>
      </c>
      <c r="I138">
        <v>1.8783000000000001</v>
      </c>
      <c r="J138">
        <v>1.4390000000000001</v>
      </c>
      <c r="K138">
        <v>2.8677999999999999</v>
      </c>
      <c r="L138">
        <v>0.2</v>
      </c>
      <c r="M138" t="s">
        <v>3183</v>
      </c>
      <c r="N138" t="s">
        <v>3183</v>
      </c>
    </row>
    <row r="139" spans="1:14" x14ac:dyDescent="0.25">
      <c r="A139" t="str">
        <f t="shared" si="2"/>
        <v>6_EM_3</v>
      </c>
      <c r="B139">
        <v>6</v>
      </c>
      <c r="C139" t="s">
        <v>1701</v>
      </c>
      <c r="D139">
        <v>3</v>
      </c>
      <c r="E139">
        <v>139503.00000000003</v>
      </c>
      <c r="F139">
        <v>2693.6635152784665</v>
      </c>
      <c r="G139">
        <v>1579.3210036297946</v>
      </c>
      <c r="H139">
        <v>4272.9845189082607</v>
      </c>
      <c r="I139">
        <v>1.9309000000000001</v>
      </c>
      <c r="J139">
        <v>1.4419999999999999</v>
      </c>
      <c r="K139">
        <v>2.9230999999999998</v>
      </c>
      <c r="L139">
        <v>0.2</v>
      </c>
      <c r="M139" t="s">
        <v>3183</v>
      </c>
      <c r="N139" t="s">
        <v>3183</v>
      </c>
    </row>
    <row r="140" spans="1:14" x14ac:dyDescent="0.25">
      <c r="A140" t="str">
        <f t="shared" si="2"/>
        <v>6_EM_4</v>
      </c>
      <c r="B140">
        <v>6</v>
      </c>
      <c r="C140" t="s">
        <v>1701</v>
      </c>
      <c r="D140">
        <v>4</v>
      </c>
      <c r="E140">
        <v>186052.63104473983</v>
      </c>
      <c r="F140">
        <v>3654.1949039326414</v>
      </c>
      <c r="G140">
        <v>2109.6507676105207</v>
      </c>
      <c r="H140">
        <v>5763.8456715431621</v>
      </c>
      <c r="I140">
        <v>1.9641</v>
      </c>
      <c r="J140">
        <v>1.4450000000000001</v>
      </c>
      <c r="K140">
        <v>2.9581</v>
      </c>
      <c r="L140">
        <v>0.2</v>
      </c>
      <c r="M140" t="s">
        <v>3183</v>
      </c>
      <c r="N140" t="s">
        <v>3183</v>
      </c>
    </row>
    <row r="141" spans="1:14" x14ac:dyDescent="0.25">
      <c r="A141" t="str">
        <f t="shared" si="2"/>
        <v>6_EM_5</v>
      </c>
      <c r="B141">
        <v>6</v>
      </c>
      <c r="C141" t="s">
        <v>1701</v>
      </c>
      <c r="D141">
        <v>5</v>
      </c>
      <c r="E141">
        <v>232546.2361180158</v>
      </c>
      <c r="F141">
        <v>4624.2997723533417</v>
      </c>
      <c r="G141">
        <v>2651.2833236982083</v>
      </c>
      <c r="H141">
        <v>7275.5830960515505</v>
      </c>
      <c r="I141">
        <v>1.9885999999999999</v>
      </c>
      <c r="J141">
        <v>1.4530000000000001</v>
      </c>
      <c r="K141">
        <v>2.9887999999999999</v>
      </c>
      <c r="L141">
        <v>0.2</v>
      </c>
      <c r="M141" t="s">
        <v>3183</v>
      </c>
      <c r="N141" t="s">
        <v>3183</v>
      </c>
    </row>
    <row r="142" spans="1:14" x14ac:dyDescent="0.25">
      <c r="A142" t="str">
        <f t="shared" si="2"/>
        <v>7_EM_1</v>
      </c>
      <c r="B142">
        <v>7</v>
      </c>
      <c r="C142" t="s">
        <v>1701</v>
      </c>
      <c r="D142">
        <v>1</v>
      </c>
      <c r="E142">
        <v>56501.000000000131</v>
      </c>
      <c r="F142">
        <v>1008.6883777101965</v>
      </c>
      <c r="G142">
        <v>615.47002475300303</v>
      </c>
      <c r="H142">
        <v>1624.1584024631995</v>
      </c>
      <c r="I142">
        <v>1.7853000000000001</v>
      </c>
      <c r="J142">
        <v>1.6859999999999999</v>
      </c>
      <c r="K142">
        <v>2.7624</v>
      </c>
      <c r="L142">
        <v>0.2</v>
      </c>
      <c r="M142" t="s">
        <v>3183</v>
      </c>
      <c r="N142" t="s">
        <v>3183</v>
      </c>
    </row>
    <row r="143" spans="1:14" x14ac:dyDescent="0.25">
      <c r="A143" t="str">
        <f t="shared" si="2"/>
        <v>7_EM_2</v>
      </c>
      <c r="B143">
        <v>7</v>
      </c>
      <c r="C143" t="s">
        <v>1701</v>
      </c>
      <c r="D143">
        <v>2</v>
      </c>
      <c r="E143">
        <v>113002.00000000017</v>
      </c>
      <c r="F143">
        <v>2122.509145144094</v>
      </c>
      <c r="G143">
        <v>1233.2973850335893</v>
      </c>
      <c r="H143">
        <v>3355.8065301776833</v>
      </c>
      <c r="I143">
        <v>1.8783000000000001</v>
      </c>
      <c r="J143">
        <v>1.6890000000000001</v>
      </c>
      <c r="K143">
        <v>2.8574999999999999</v>
      </c>
      <c r="L143">
        <v>0.2</v>
      </c>
      <c r="M143" t="s">
        <v>3183</v>
      </c>
      <c r="N143" t="s">
        <v>3183</v>
      </c>
    </row>
    <row r="144" spans="1:14" x14ac:dyDescent="0.25">
      <c r="A144" t="str">
        <f t="shared" si="2"/>
        <v>7_EM_3</v>
      </c>
      <c r="B144">
        <v>7</v>
      </c>
      <c r="C144" t="s">
        <v>1701</v>
      </c>
      <c r="D144">
        <v>3</v>
      </c>
      <c r="E144">
        <v>169503.00000000009</v>
      </c>
      <c r="F144">
        <v>3272.93353426267</v>
      </c>
      <c r="G144">
        <v>1854.5038910659589</v>
      </c>
      <c r="H144">
        <v>5127.4374253286287</v>
      </c>
      <c r="I144">
        <v>1.9309000000000001</v>
      </c>
      <c r="J144">
        <v>1.694</v>
      </c>
      <c r="K144">
        <v>2.9127999999999998</v>
      </c>
      <c r="L144">
        <v>0.2</v>
      </c>
      <c r="M144" t="s">
        <v>3183</v>
      </c>
      <c r="N144" t="s">
        <v>3183</v>
      </c>
    </row>
    <row r="145" spans="1:14" x14ac:dyDescent="0.25">
      <c r="A145" t="str">
        <f t="shared" si="2"/>
        <v>7_EM_4</v>
      </c>
      <c r="B145">
        <v>7</v>
      </c>
      <c r="C145" t="s">
        <v>1701</v>
      </c>
      <c r="D145">
        <v>4</v>
      </c>
      <c r="E145">
        <v>226063.08910902633</v>
      </c>
      <c r="F145">
        <v>4440.0263707683334</v>
      </c>
      <c r="G145">
        <v>2477.4038306193506</v>
      </c>
      <c r="H145">
        <v>6917.4302013876841</v>
      </c>
      <c r="I145">
        <v>1.9641</v>
      </c>
      <c r="J145">
        <v>1.6970000000000001</v>
      </c>
      <c r="K145">
        <v>2.9478</v>
      </c>
      <c r="L145">
        <v>0.2</v>
      </c>
      <c r="M145" t="s">
        <v>3183</v>
      </c>
      <c r="N145" t="s">
        <v>3183</v>
      </c>
    </row>
    <row r="146" spans="1:14" x14ac:dyDescent="0.25">
      <c r="A146" t="str">
        <f t="shared" si="2"/>
        <v>7_EM_5</v>
      </c>
      <c r="B146">
        <v>7</v>
      </c>
      <c r="C146" t="s">
        <v>1701</v>
      </c>
      <c r="D146">
        <v>5</v>
      </c>
      <c r="E146">
        <v>282555.10390967928</v>
      </c>
      <c r="F146">
        <v>5618.7514556189326</v>
      </c>
      <c r="G146">
        <v>3114.0550260610044</v>
      </c>
      <c r="H146">
        <v>8732.8064816799379</v>
      </c>
      <c r="I146">
        <v>1.9885999999999999</v>
      </c>
      <c r="J146">
        <v>1.706</v>
      </c>
      <c r="K146">
        <v>2.9784999999999999</v>
      </c>
      <c r="L146">
        <v>0.2</v>
      </c>
      <c r="M146" t="s">
        <v>3183</v>
      </c>
      <c r="N146" t="s">
        <v>3183</v>
      </c>
    </row>
    <row r="147" spans="1:14" x14ac:dyDescent="0.25">
      <c r="A147" t="str">
        <f t="shared" si="2"/>
        <v>8_EM_1</v>
      </c>
      <c r="B147">
        <v>8</v>
      </c>
      <c r="C147" t="s">
        <v>1701</v>
      </c>
      <c r="D147">
        <v>1</v>
      </c>
      <c r="E147">
        <v>68624.999999999985</v>
      </c>
      <c r="F147">
        <v>1225.133005085969</v>
      </c>
      <c r="G147">
        <v>724.75452278521834</v>
      </c>
      <c r="H147">
        <v>1949.8875278711873</v>
      </c>
      <c r="I147">
        <v>1.7853000000000001</v>
      </c>
      <c r="J147">
        <v>1.986</v>
      </c>
      <c r="K147">
        <v>2.7521</v>
      </c>
      <c r="L147">
        <v>0.2</v>
      </c>
      <c r="M147" t="s">
        <v>3183</v>
      </c>
      <c r="N147" t="s">
        <v>3183</v>
      </c>
    </row>
    <row r="148" spans="1:14" x14ac:dyDescent="0.25">
      <c r="A148" t="str">
        <f t="shared" si="2"/>
        <v>8_EM_2</v>
      </c>
      <c r="B148">
        <v>8</v>
      </c>
      <c r="C148" t="s">
        <v>1701</v>
      </c>
      <c r="D148">
        <v>2</v>
      </c>
      <c r="E148">
        <v>137250</v>
      </c>
      <c r="F148">
        <v>2577.957736774812</v>
      </c>
      <c r="G148">
        <v>1452.3690841194111</v>
      </c>
      <c r="H148">
        <v>4030.3268208942231</v>
      </c>
      <c r="I148">
        <v>1.8783000000000001</v>
      </c>
      <c r="J148">
        <v>1.99</v>
      </c>
      <c r="K148">
        <v>2.8472</v>
      </c>
      <c r="L148">
        <v>0.2</v>
      </c>
      <c r="M148" t="s">
        <v>3183</v>
      </c>
      <c r="N148" t="s">
        <v>3183</v>
      </c>
    </row>
    <row r="149" spans="1:14" x14ac:dyDescent="0.25">
      <c r="A149" t="str">
        <f t="shared" si="2"/>
        <v>8_EM_3</v>
      </c>
      <c r="B149">
        <v>8</v>
      </c>
      <c r="C149" t="s">
        <v>1701</v>
      </c>
      <c r="D149">
        <v>3</v>
      </c>
      <c r="E149">
        <v>205875.00000000029</v>
      </c>
      <c r="F149">
        <v>3975.2405052791287</v>
      </c>
      <c r="G149">
        <v>2184.0833957860204</v>
      </c>
      <c r="H149">
        <v>6159.3239010651487</v>
      </c>
      <c r="I149">
        <v>1.9309000000000001</v>
      </c>
      <c r="J149">
        <v>1.9950000000000001</v>
      </c>
      <c r="K149">
        <v>2.9024999999999999</v>
      </c>
      <c r="L149">
        <v>0.2</v>
      </c>
      <c r="M149" t="s">
        <v>3183</v>
      </c>
      <c r="N149" t="s">
        <v>3183</v>
      </c>
    </row>
    <row r="150" spans="1:14" x14ac:dyDescent="0.25">
      <c r="A150" t="str">
        <f t="shared" si="2"/>
        <v>8_EM_4</v>
      </c>
      <c r="B150">
        <v>8</v>
      </c>
      <c r="C150" t="s">
        <v>1701</v>
      </c>
      <c r="D150">
        <v>4</v>
      </c>
      <c r="E150">
        <v>274571.76846616779</v>
      </c>
      <c r="F150">
        <v>5392.7684411599184</v>
      </c>
      <c r="G150">
        <v>2917.8522665484988</v>
      </c>
      <c r="H150">
        <v>8310.6207077084182</v>
      </c>
      <c r="I150">
        <v>1.9641</v>
      </c>
      <c r="J150">
        <v>1.9990000000000001</v>
      </c>
      <c r="K150">
        <v>2.9375</v>
      </c>
      <c r="L150">
        <v>0.2</v>
      </c>
      <c r="M150" t="s">
        <v>3183</v>
      </c>
      <c r="N150" t="s">
        <v>3183</v>
      </c>
    </row>
    <row r="151" spans="1:14" x14ac:dyDescent="0.25">
      <c r="A151" t="str">
        <f t="shared" si="2"/>
        <v>8_EM_5</v>
      </c>
      <c r="B151">
        <v>8</v>
      </c>
      <c r="C151" t="s">
        <v>1701</v>
      </c>
      <c r="D151">
        <v>5</v>
      </c>
      <c r="E151">
        <v>343185.85522029229</v>
      </c>
      <c r="F151">
        <v>6824.4246764101381</v>
      </c>
      <c r="G151">
        <v>3668.3048556350495</v>
      </c>
      <c r="H151">
        <v>10492.729532045189</v>
      </c>
      <c r="I151">
        <v>1.9885999999999999</v>
      </c>
      <c r="J151">
        <v>2.0099999999999998</v>
      </c>
      <c r="K151">
        <v>2.9681999999999999</v>
      </c>
      <c r="L151">
        <v>0.2</v>
      </c>
      <c r="M151" t="s">
        <v>3183</v>
      </c>
      <c r="N151" t="s">
        <v>3183</v>
      </c>
    </row>
    <row r="152" spans="1:14" x14ac:dyDescent="0.25">
      <c r="A152" t="str">
        <f t="shared" si="2"/>
        <v>9_EM_1</v>
      </c>
      <c r="B152">
        <v>9</v>
      </c>
      <c r="C152" t="s">
        <v>1701</v>
      </c>
      <c r="D152">
        <v>1</v>
      </c>
      <c r="E152">
        <v>80894.999999999971</v>
      </c>
      <c r="F152">
        <v>1399.3417905965932</v>
      </c>
      <c r="G152">
        <v>689.88673816944572</v>
      </c>
      <c r="H152">
        <v>2089.2285287660388</v>
      </c>
      <c r="I152">
        <v>1.7298</v>
      </c>
      <c r="J152">
        <v>1.89</v>
      </c>
      <c r="K152">
        <v>2.3064</v>
      </c>
      <c r="L152">
        <v>0.65</v>
      </c>
      <c r="M152" t="s">
        <v>3183</v>
      </c>
      <c r="N152" t="s">
        <v>3183</v>
      </c>
    </row>
    <row r="153" spans="1:14" x14ac:dyDescent="0.25">
      <c r="A153" t="str">
        <f t="shared" si="2"/>
        <v>9_EM_2</v>
      </c>
      <c r="B153">
        <v>9</v>
      </c>
      <c r="C153" t="s">
        <v>1701</v>
      </c>
      <c r="D153">
        <v>2</v>
      </c>
      <c r="E153">
        <v>161790</v>
      </c>
      <c r="F153">
        <v>2946.5558377936622</v>
      </c>
      <c r="G153">
        <v>1383.1138857021597</v>
      </c>
      <c r="H153">
        <v>4329.6697234958219</v>
      </c>
      <c r="I153">
        <v>1.8211999999999999</v>
      </c>
      <c r="J153">
        <v>1.895</v>
      </c>
      <c r="K153">
        <v>2.3999000000000001</v>
      </c>
      <c r="L153">
        <v>0.65</v>
      </c>
      <c r="M153" t="s">
        <v>3183</v>
      </c>
      <c r="N153" t="s">
        <v>3183</v>
      </c>
    </row>
    <row r="154" spans="1:14" x14ac:dyDescent="0.25">
      <c r="A154" t="str">
        <f t="shared" si="2"/>
        <v>9_EM_3</v>
      </c>
      <c r="B154">
        <v>9</v>
      </c>
      <c r="C154" t="s">
        <v>1701</v>
      </c>
      <c r="D154">
        <v>3</v>
      </c>
      <c r="E154">
        <v>242684.99999999988</v>
      </c>
      <c r="F154">
        <v>4545.9876081182019</v>
      </c>
      <c r="G154">
        <v>2081.1563157276983</v>
      </c>
      <c r="H154">
        <v>6627.1439238459006</v>
      </c>
      <c r="I154">
        <v>1.8732</v>
      </c>
      <c r="J154">
        <v>1.901</v>
      </c>
      <c r="K154">
        <v>2.4544999999999999</v>
      </c>
      <c r="L154">
        <v>0.65</v>
      </c>
      <c r="M154" t="s">
        <v>3183</v>
      </c>
      <c r="N154" t="s">
        <v>3183</v>
      </c>
    </row>
    <row r="155" spans="1:14" x14ac:dyDescent="0.25">
      <c r="A155" t="str">
        <f t="shared" si="2"/>
        <v>9_EM_4</v>
      </c>
      <c r="B155">
        <v>9</v>
      </c>
      <c r="C155" t="s">
        <v>1701</v>
      </c>
      <c r="D155">
        <v>4</v>
      </c>
      <c r="E155">
        <v>323646.30891022773</v>
      </c>
      <c r="F155">
        <v>6169.330526772701</v>
      </c>
      <c r="G155">
        <v>2781.6424790122751</v>
      </c>
      <c r="H155">
        <v>8950.9730057849756</v>
      </c>
      <c r="I155">
        <v>1.9061999999999999</v>
      </c>
      <c r="J155">
        <v>1.905</v>
      </c>
      <c r="K155">
        <v>2.4895</v>
      </c>
      <c r="L155">
        <v>0.65</v>
      </c>
      <c r="M155" t="s">
        <v>3183</v>
      </c>
      <c r="N155" t="s">
        <v>3183</v>
      </c>
    </row>
    <row r="156" spans="1:14" x14ac:dyDescent="0.25">
      <c r="A156" t="str">
        <f t="shared" si="2"/>
        <v>9_EM_5</v>
      </c>
      <c r="B156">
        <v>9</v>
      </c>
      <c r="C156" t="s">
        <v>1701</v>
      </c>
      <c r="D156">
        <v>5</v>
      </c>
      <c r="E156">
        <v>404529.98373161675</v>
      </c>
      <c r="F156">
        <v>7808.130889063269</v>
      </c>
      <c r="G156">
        <v>3498.7312724346361</v>
      </c>
      <c r="H156">
        <v>11306.862161497906</v>
      </c>
      <c r="I156">
        <v>1.9301999999999999</v>
      </c>
      <c r="J156">
        <v>1.917</v>
      </c>
      <c r="K156">
        <v>2.5188999999999999</v>
      </c>
      <c r="L156">
        <v>0.65</v>
      </c>
      <c r="M156" t="s">
        <v>3183</v>
      </c>
      <c r="N156" t="s">
        <v>3183</v>
      </c>
    </row>
    <row r="157" spans="1:14" x14ac:dyDescent="0.25">
      <c r="A157" t="str">
        <f t="shared" si="2"/>
        <v>10_EM_1</v>
      </c>
      <c r="B157">
        <v>10</v>
      </c>
      <c r="C157" t="s">
        <v>1701</v>
      </c>
      <c r="D157">
        <v>1</v>
      </c>
      <c r="E157">
        <v>94751.000000000131</v>
      </c>
      <c r="F157">
        <v>1639.0263180767399</v>
      </c>
      <c r="G157">
        <v>759.9716642496976</v>
      </c>
      <c r="H157">
        <v>2398.9979823264375</v>
      </c>
      <c r="I157">
        <v>1.7298</v>
      </c>
      <c r="J157">
        <v>2.0819999999999999</v>
      </c>
      <c r="K157">
        <v>2.2986</v>
      </c>
      <c r="L157">
        <v>0.65</v>
      </c>
      <c r="M157" t="s">
        <v>3183</v>
      </c>
      <c r="N157" t="s">
        <v>3183</v>
      </c>
    </row>
    <row r="158" spans="1:14" x14ac:dyDescent="0.25">
      <c r="A158" t="str">
        <f t="shared" si="2"/>
        <v>10_EM_2</v>
      </c>
      <c r="B158">
        <v>10</v>
      </c>
      <c r="C158" t="s">
        <v>1701</v>
      </c>
      <c r="D158">
        <v>2</v>
      </c>
      <c r="E158">
        <v>189502.00000000017</v>
      </c>
      <c r="F158">
        <v>3451.2530092933803</v>
      </c>
      <c r="G158">
        <v>1523.8404240856623</v>
      </c>
      <c r="H158">
        <v>4975.0934333790428</v>
      </c>
      <c r="I158">
        <v>1.8211999999999999</v>
      </c>
      <c r="J158">
        <v>2.0870000000000002</v>
      </c>
      <c r="K158">
        <v>2.3919999999999999</v>
      </c>
      <c r="L158">
        <v>0.65</v>
      </c>
      <c r="M158" t="s">
        <v>3183</v>
      </c>
      <c r="N158" t="s">
        <v>3183</v>
      </c>
    </row>
    <row r="159" spans="1:14" x14ac:dyDescent="0.25">
      <c r="A159" t="str">
        <f t="shared" si="2"/>
        <v>10_EM_3</v>
      </c>
      <c r="B159">
        <v>10</v>
      </c>
      <c r="C159" t="s">
        <v>1701</v>
      </c>
      <c r="D159">
        <v>3</v>
      </c>
      <c r="E159">
        <v>284253.00000000093</v>
      </c>
      <c r="F159">
        <v>5324.641471744957</v>
      </c>
      <c r="G159">
        <v>2293.3351769316851</v>
      </c>
      <c r="H159">
        <v>7617.9766486766421</v>
      </c>
      <c r="I159">
        <v>1.8732</v>
      </c>
      <c r="J159">
        <v>2.0939999999999999</v>
      </c>
      <c r="K159">
        <v>2.4466999999999999</v>
      </c>
      <c r="L159">
        <v>0.65</v>
      </c>
      <c r="M159" t="s">
        <v>3183</v>
      </c>
      <c r="N159" t="s">
        <v>3183</v>
      </c>
    </row>
    <row r="160" spans="1:14" x14ac:dyDescent="0.25">
      <c r="A160" t="str">
        <f t="shared" si="2"/>
        <v>10_EM_4</v>
      </c>
      <c r="B160">
        <v>10</v>
      </c>
      <c r="C160" t="s">
        <v>1701</v>
      </c>
      <c r="D160">
        <v>4</v>
      </c>
      <c r="E160">
        <v>379081.66654988646</v>
      </c>
      <c r="F160">
        <v>7226.0366739877682</v>
      </c>
      <c r="G160">
        <v>3065.6943918618372</v>
      </c>
      <c r="H160">
        <v>10291.731065849606</v>
      </c>
      <c r="I160">
        <v>1.9061999999999999</v>
      </c>
      <c r="J160">
        <v>2.1</v>
      </c>
      <c r="K160">
        <v>2.4815999999999998</v>
      </c>
      <c r="L160">
        <v>0.65</v>
      </c>
      <c r="M160" t="s">
        <v>3183</v>
      </c>
      <c r="N160" t="s">
        <v>3183</v>
      </c>
    </row>
    <row r="161" spans="1:14" x14ac:dyDescent="0.25">
      <c r="A161" t="str">
        <f t="shared" si="2"/>
        <v>10_EM_5</v>
      </c>
      <c r="B161">
        <v>10</v>
      </c>
      <c r="C161" t="s">
        <v>1701</v>
      </c>
      <c r="D161">
        <v>5</v>
      </c>
      <c r="E161">
        <v>473819.40155206906</v>
      </c>
      <c r="F161">
        <v>9145.5369289774862</v>
      </c>
      <c r="G161">
        <v>3856.5418887400365</v>
      </c>
      <c r="H161">
        <v>13002.078817717524</v>
      </c>
      <c r="I161">
        <v>1.9301999999999999</v>
      </c>
      <c r="J161">
        <v>2.113</v>
      </c>
      <c r="K161">
        <v>2.5108000000000001</v>
      </c>
      <c r="L161">
        <v>0.65</v>
      </c>
      <c r="M161" t="s">
        <v>3183</v>
      </c>
      <c r="N161" t="s">
        <v>3183</v>
      </c>
    </row>
    <row r="162" spans="1:14" x14ac:dyDescent="0.25">
      <c r="A162" t="str">
        <f t="shared" si="2"/>
        <v>11_EM_1</v>
      </c>
      <c r="B162">
        <v>11</v>
      </c>
      <c r="C162" t="s">
        <v>1701</v>
      </c>
      <c r="D162">
        <v>1</v>
      </c>
      <c r="E162">
        <v>116251.00000000016</v>
      </c>
      <c r="F162">
        <v>2010.9386550299112</v>
      </c>
      <c r="G162">
        <v>868.02505489008013</v>
      </c>
      <c r="H162">
        <v>2878.9637099199913</v>
      </c>
      <c r="I162">
        <v>1.7298</v>
      </c>
      <c r="J162">
        <v>2.3780000000000001</v>
      </c>
      <c r="K162">
        <v>2.2894999999999999</v>
      </c>
      <c r="L162">
        <v>0.65</v>
      </c>
      <c r="M162" t="s">
        <v>3183</v>
      </c>
      <c r="N162" t="s">
        <v>3183</v>
      </c>
    </row>
    <row r="163" spans="1:14" x14ac:dyDescent="0.25">
      <c r="A163" t="str">
        <f t="shared" si="2"/>
        <v>11_EM_2</v>
      </c>
      <c r="B163">
        <v>11</v>
      </c>
      <c r="C163" t="s">
        <v>1701</v>
      </c>
      <c r="D163">
        <v>2</v>
      </c>
      <c r="E163">
        <v>232502.00000000049</v>
      </c>
      <c r="F163">
        <v>4234.3786723450285</v>
      </c>
      <c r="G163">
        <v>1740.8054299601972</v>
      </c>
      <c r="H163">
        <v>5975.1841023052257</v>
      </c>
      <c r="I163">
        <v>1.8211999999999999</v>
      </c>
      <c r="J163">
        <v>2.3849999999999998</v>
      </c>
      <c r="K163">
        <v>2.3828999999999998</v>
      </c>
      <c r="L163">
        <v>0.65</v>
      </c>
      <c r="M163" t="s">
        <v>3183</v>
      </c>
      <c r="N163" t="s">
        <v>3183</v>
      </c>
    </row>
    <row r="164" spans="1:14" x14ac:dyDescent="0.25">
      <c r="A164" t="str">
        <f t="shared" si="2"/>
        <v>11_EM_3</v>
      </c>
      <c r="B164">
        <v>11</v>
      </c>
      <c r="C164" t="s">
        <v>1701</v>
      </c>
      <c r="D164">
        <v>3</v>
      </c>
      <c r="E164">
        <v>348753.00000000023</v>
      </c>
      <c r="F164">
        <v>6532.8587110618482</v>
      </c>
      <c r="G164">
        <v>2620.4616434210966</v>
      </c>
      <c r="H164">
        <v>9153.3203544829448</v>
      </c>
      <c r="I164">
        <v>1.8732</v>
      </c>
      <c r="J164">
        <v>2.3929999999999998</v>
      </c>
      <c r="K164">
        <v>2.4376000000000002</v>
      </c>
      <c r="L164">
        <v>0.65</v>
      </c>
      <c r="M164" t="s">
        <v>3183</v>
      </c>
      <c r="N164" t="s">
        <v>3183</v>
      </c>
    </row>
    <row r="165" spans="1:14" x14ac:dyDescent="0.25">
      <c r="A165" t="str">
        <f t="shared" si="2"/>
        <v>11_EM_4</v>
      </c>
      <c r="B165">
        <v>11</v>
      </c>
      <c r="C165" t="s">
        <v>1701</v>
      </c>
      <c r="D165">
        <v>4</v>
      </c>
      <c r="E165">
        <v>465099.2899081884</v>
      </c>
      <c r="F165">
        <v>8865.7005138494605</v>
      </c>
      <c r="G165">
        <v>3503.630942571478</v>
      </c>
      <c r="H165">
        <v>12369.33145642094</v>
      </c>
      <c r="I165">
        <v>1.9061999999999999</v>
      </c>
      <c r="J165">
        <v>2.4</v>
      </c>
      <c r="K165">
        <v>2.4725000000000001</v>
      </c>
      <c r="L165">
        <v>0.65</v>
      </c>
      <c r="M165" t="s">
        <v>3183</v>
      </c>
      <c r="N165" t="s">
        <v>3183</v>
      </c>
    </row>
    <row r="166" spans="1:14" x14ac:dyDescent="0.25">
      <c r="A166" t="str">
        <f t="shared" si="2"/>
        <v>11_EM_5</v>
      </c>
      <c r="B166">
        <v>11</v>
      </c>
      <c r="C166" t="s">
        <v>1701</v>
      </c>
      <c r="D166">
        <v>5</v>
      </c>
      <c r="E166">
        <v>581334.01494263322</v>
      </c>
      <c r="F166">
        <v>11220.75559656953</v>
      </c>
      <c r="G166">
        <v>4408.1955702107034</v>
      </c>
      <c r="H166">
        <v>15628.951166780233</v>
      </c>
      <c r="I166">
        <v>1.9301999999999999</v>
      </c>
      <c r="J166">
        <v>2.415</v>
      </c>
      <c r="K166">
        <v>2.5015000000000001</v>
      </c>
      <c r="L166">
        <v>0.65</v>
      </c>
      <c r="M166" t="s">
        <v>3183</v>
      </c>
      <c r="N166" t="s">
        <v>3183</v>
      </c>
    </row>
    <row r="167" spans="1:14" x14ac:dyDescent="0.25">
      <c r="A167" t="str">
        <f t="shared" si="2"/>
        <v>12_EM_1</v>
      </c>
      <c r="B167">
        <v>12</v>
      </c>
      <c r="C167" t="s">
        <v>1701</v>
      </c>
      <c r="D167">
        <v>1</v>
      </c>
      <c r="E167">
        <v>141251</v>
      </c>
      <c r="F167">
        <v>2443.3948607894108</v>
      </c>
      <c r="G167">
        <v>993.60118185053034</v>
      </c>
      <c r="H167">
        <v>3436.9960426399412</v>
      </c>
      <c r="I167">
        <v>1.7298</v>
      </c>
      <c r="J167">
        <v>2.722</v>
      </c>
      <c r="K167">
        <v>2.2824</v>
      </c>
      <c r="L167">
        <v>0.65</v>
      </c>
      <c r="M167" t="s">
        <v>3183</v>
      </c>
      <c r="N167" t="s">
        <v>3183</v>
      </c>
    </row>
    <row r="168" spans="1:14" x14ac:dyDescent="0.25">
      <c r="A168" t="str">
        <f t="shared" si="2"/>
        <v>12_EM_2</v>
      </c>
      <c r="B168">
        <v>12</v>
      </c>
      <c r="C168" t="s">
        <v>1701</v>
      </c>
      <c r="D168">
        <v>2</v>
      </c>
      <c r="E168">
        <v>282502.00000000041</v>
      </c>
      <c r="F168">
        <v>5144.9899084516064</v>
      </c>
      <c r="G168">
        <v>1992.9550800306483</v>
      </c>
      <c r="H168">
        <v>7137.9449884822552</v>
      </c>
      <c r="I168">
        <v>1.8211999999999999</v>
      </c>
      <c r="J168">
        <v>2.73</v>
      </c>
      <c r="K168">
        <v>2.3757999999999999</v>
      </c>
      <c r="L168">
        <v>0.65</v>
      </c>
      <c r="M168" t="s">
        <v>3183</v>
      </c>
      <c r="N168" t="s">
        <v>3183</v>
      </c>
    </row>
    <row r="169" spans="1:14" x14ac:dyDescent="0.25">
      <c r="A169" t="str">
        <f t="shared" si="2"/>
        <v>12_EM_3</v>
      </c>
      <c r="B169">
        <v>12</v>
      </c>
      <c r="C169" t="s">
        <v>1701</v>
      </c>
      <c r="D169">
        <v>3</v>
      </c>
      <c r="E169">
        <v>423753.00000000035</v>
      </c>
      <c r="F169">
        <v>7937.7624777094143</v>
      </c>
      <c r="G169">
        <v>3000.6373396115464</v>
      </c>
      <c r="H169">
        <v>10938.39981732096</v>
      </c>
      <c r="I169">
        <v>1.8732</v>
      </c>
      <c r="J169">
        <v>2.74</v>
      </c>
      <c r="K169">
        <v>2.4304000000000001</v>
      </c>
      <c r="L169">
        <v>0.65</v>
      </c>
      <c r="M169" t="s">
        <v>3183</v>
      </c>
      <c r="N169" t="s">
        <v>3183</v>
      </c>
    </row>
    <row r="170" spans="1:14" x14ac:dyDescent="0.25">
      <c r="A170" t="str">
        <f t="shared" si="2"/>
        <v>12_EM_4</v>
      </c>
      <c r="B170">
        <v>12</v>
      </c>
      <c r="C170" t="s">
        <v>1701</v>
      </c>
      <c r="D170">
        <v>4</v>
      </c>
      <c r="E170">
        <v>565119.78218528489</v>
      </c>
      <c r="F170">
        <v>10772.286374153773</v>
      </c>
      <c r="G170">
        <v>4012.5864906935453</v>
      </c>
      <c r="H170">
        <v>14784.872864847319</v>
      </c>
      <c r="I170">
        <v>1.9061999999999999</v>
      </c>
      <c r="J170">
        <v>2.7480000000000002</v>
      </c>
      <c r="K170">
        <v>2.4653999999999998</v>
      </c>
      <c r="L170">
        <v>0.65</v>
      </c>
      <c r="M170" t="s">
        <v>3183</v>
      </c>
      <c r="N170" t="s">
        <v>3183</v>
      </c>
    </row>
    <row r="171" spans="1:14" x14ac:dyDescent="0.25">
      <c r="A171" t="str">
        <f t="shared" si="2"/>
        <v>12_EM_5</v>
      </c>
      <c r="B171">
        <v>12</v>
      </c>
      <c r="C171" t="s">
        <v>1701</v>
      </c>
      <c r="D171">
        <v>5</v>
      </c>
      <c r="E171">
        <v>706351.0072572421</v>
      </c>
      <c r="F171">
        <v>13633.800558885867</v>
      </c>
      <c r="G171">
        <v>5049.309429757719</v>
      </c>
      <c r="H171">
        <v>18683.109988643584</v>
      </c>
      <c r="I171">
        <v>1.9301999999999999</v>
      </c>
      <c r="J171">
        <v>2.7669999999999999</v>
      </c>
      <c r="K171">
        <v>2.4941</v>
      </c>
      <c r="L171">
        <v>0.65</v>
      </c>
      <c r="M171" t="s">
        <v>3183</v>
      </c>
      <c r="N171" t="s">
        <v>3183</v>
      </c>
    </row>
    <row r="172" spans="1:14" x14ac:dyDescent="0.25">
      <c r="A172" t="str">
        <f t="shared" si="2"/>
        <v>13_EM_1</v>
      </c>
      <c r="B172">
        <v>13</v>
      </c>
      <c r="C172" t="s">
        <v>1701</v>
      </c>
      <c r="D172">
        <v>1</v>
      </c>
      <c r="E172">
        <v>166250.99999999991</v>
      </c>
      <c r="F172">
        <v>2875.8510665489111</v>
      </c>
      <c r="G172">
        <v>1119.7565233549683</v>
      </c>
      <c r="H172">
        <v>3995.6075899038797</v>
      </c>
      <c r="I172">
        <v>1.7298</v>
      </c>
      <c r="J172">
        <v>3.0680000000000001</v>
      </c>
      <c r="K172">
        <v>2.2776999999999998</v>
      </c>
      <c r="L172">
        <v>0.65</v>
      </c>
      <c r="M172" t="s">
        <v>3183</v>
      </c>
      <c r="N172" t="s">
        <v>3183</v>
      </c>
    </row>
    <row r="173" spans="1:14" x14ac:dyDescent="0.25">
      <c r="A173" t="str">
        <f t="shared" si="2"/>
        <v>13_EM_2</v>
      </c>
      <c r="B173">
        <v>13</v>
      </c>
      <c r="C173" t="s">
        <v>1701</v>
      </c>
      <c r="D173">
        <v>2</v>
      </c>
      <c r="E173">
        <v>332501.99999999983</v>
      </c>
      <c r="F173">
        <v>6055.6011445581826</v>
      </c>
      <c r="G173">
        <v>2246.2677982409105</v>
      </c>
      <c r="H173">
        <v>8301.8689427990939</v>
      </c>
      <c r="I173">
        <v>1.8211999999999999</v>
      </c>
      <c r="J173">
        <v>3.077</v>
      </c>
      <c r="K173">
        <v>2.3711000000000002</v>
      </c>
      <c r="L173">
        <v>0.65</v>
      </c>
      <c r="M173" t="s">
        <v>3183</v>
      </c>
      <c r="N173" t="s">
        <v>3183</v>
      </c>
    </row>
    <row r="174" spans="1:14" x14ac:dyDescent="0.25">
      <c r="A174" t="str">
        <f t="shared" si="2"/>
        <v>13_EM_3</v>
      </c>
      <c r="B174">
        <v>13</v>
      </c>
      <c r="C174" t="s">
        <v>1701</v>
      </c>
      <c r="D174">
        <v>3</v>
      </c>
      <c r="E174">
        <v>498753.00000000017</v>
      </c>
      <c r="F174">
        <v>9342.6662443569985</v>
      </c>
      <c r="G174">
        <v>3382.5667134586361</v>
      </c>
      <c r="H174">
        <v>12725.232957815635</v>
      </c>
      <c r="I174">
        <v>1.8732</v>
      </c>
      <c r="J174">
        <v>3.089</v>
      </c>
      <c r="K174">
        <v>2.4258000000000002</v>
      </c>
      <c r="L174">
        <v>0.65</v>
      </c>
      <c r="M174" t="s">
        <v>3183</v>
      </c>
      <c r="N174" t="s">
        <v>3183</v>
      </c>
    </row>
    <row r="175" spans="1:14" x14ac:dyDescent="0.25">
      <c r="A175" t="str">
        <f t="shared" si="2"/>
        <v>13_EM_4</v>
      </c>
      <c r="B175">
        <v>13</v>
      </c>
      <c r="C175" t="s">
        <v>1701</v>
      </c>
      <c r="D175">
        <v>4</v>
      </c>
      <c r="E175">
        <v>665140.27446238033</v>
      </c>
      <c r="F175">
        <v>12678.872234458102</v>
      </c>
      <c r="G175">
        <v>4523.889832062664</v>
      </c>
      <c r="H175">
        <v>17202.762066520765</v>
      </c>
      <c r="I175">
        <v>1.9061999999999999</v>
      </c>
      <c r="J175">
        <v>3.0990000000000002</v>
      </c>
      <c r="K175">
        <v>2.4607000000000001</v>
      </c>
      <c r="L175">
        <v>0.65</v>
      </c>
      <c r="M175" t="s">
        <v>3183</v>
      </c>
      <c r="N175" t="s">
        <v>3183</v>
      </c>
    </row>
    <row r="176" spans="1:14" x14ac:dyDescent="0.25">
      <c r="A176" t="str">
        <f t="shared" si="2"/>
        <v>13_EM_5</v>
      </c>
      <c r="B176">
        <v>13</v>
      </c>
      <c r="C176" t="s">
        <v>1701</v>
      </c>
      <c r="D176">
        <v>5</v>
      </c>
      <c r="E176">
        <v>831367.99957185448</v>
      </c>
      <c r="F176">
        <v>16046.84552120226</v>
      </c>
      <c r="G176">
        <v>5693.3809119074604</v>
      </c>
      <c r="H176">
        <v>21740.226433109721</v>
      </c>
      <c r="I176">
        <v>1.9301999999999999</v>
      </c>
      <c r="J176">
        <v>3.12</v>
      </c>
      <c r="K176">
        <v>2.4893999999999998</v>
      </c>
      <c r="L176">
        <v>0.65</v>
      </c>
      <c r="M176" t="s">
        <v>3183</v>
      </c>
      <c r="N176" t="s">
        <v>3183</v>
      </c>
    </row>
    <row r="177" spans="1:14" x14ac:dyDescent="0.25">
      <c r="A177" t="str">
        <f t="shared" si="2"/>
        <v>14_EM_1</v>
      </c>
      <c r="B177">
        <v>14</v>
      </c>
      <c r="C177" t="s">
        <v>1701</v>
      </c>
      <c r="D177">
        <v>1</v>
      </c>
      <c r="E177">
        <v>191251.00000000029</v>
      </c>
      <c r="F177">
        <v>3308.3072723084128</v>
      </c>
      <c r="G177">
        <v>1245.3326503154169</v>
      </c>
      <c r="H177">
        <v>4553.63992262383</v>
      </c>
      <c r="I177">
        <v>1.7298</v>
      </c>
      <c r="J177">
        <v>3.4119999999999999</v>
      </c>
      <c r="K177">
        <v>2.274</v>
      </c>
      <c r="L177">
        <v>0.65</v>
      </c>
      <c r="M177" t="s">
        <v>3183</v>
      </c>
      <c r="N177" t="s">
        <v>3183</v>
      </c>
    </row>
    <row r="178" spans="1:14" x14ac:dyDescent="0.25">
      <c r="A178" t="str">
        <f t="shared" si="2"/>
        <v>14_EM_2</v>
      </c>
      <c r="B178">
        <v>14</v>
      </c>
      <c r="C178" t="s">
        <v>1701</v>
      </c>
      <c r="D178">
        <v>2</v>
      </c>
      <c r="E178">
        <v>382502.00000000064</v>
      </c>
      <c r="F178">
        <v>6966.2123806647751</v>
      </c>
      <c r="G178">
        <v>2498.4174483113306</v>
      </c>
      <c r="H178">
        <v>9464.6298289761053</v>
      </c>
      <c r="I178">
        <v>1.8211999999999999</v>
      </c>
      <c r="J178">
        <v>3.4220000000000002</v>
      </c>
      <c r="K178">
        <v>2.3673999999999999</v>
      </c>
      <c r="L178">
        <v>0.65</v>
      </c>
      <c r="M178" t="s">
        <v>3183</v>
      </c>
      <c r="N178" t="s">
        <v>3183</v>
      </c>
    </row>
    <row r="179" spans="1:14" x14ac:dyDescent="0.25">
      <c r="A179" t="str">
        <f t="shared" si="2"/>
        <v>14_EM_3</v>
      </c>
      <c r="B179">
        <v>14</v>
      </c>
      <c r="C179" t="s">
        <v>1701</v>
      </c>
      <c r="D179">
        <v>3</v>
      </c>
      <c r="E179">
        <v>573753.0000000021</v>
      </c>
      <c r="F179">
        <v>10747.570011004556</v>
      </c>
      <c r="G179">
        <v>3762.7424096490258</v>
      </c>
      <c r="H179">
        <v>14510.312420653583</v>
      </c>
      <c r="I179">
        <v>1.8732</v>
      </c>
      <c r="J179">
        <v>3.4359999999999999</v>
      </c>
      <c r="K179">
        <v>2.4220000000000002</v>
      </c>
      <c r="L179">
        <v>0.65</v>
      </c>
      <c r="M179" t="s">
        <v>3183</v>
      </c>
      <c r="N179" t="s">
        <v>3183</v>
      </c>
    </row>
    <row r="180" spans="1:14" x14ac:dyDescent="0.25">
      <c r="A180" t="str">
        <f t="shared" si="2"/>
        <v>14_EM_4</v>
      </c>
      <c r="B180">
        <v>14</v>
      </c>
      <c r="C180" t="s">
        <v>1701</v>
      </c>
      <c r="D180">
        <v>4</v>
      </c>
      <c r="E180">
        <v>765160.76673947833</v>
      </c>
      <c r="F180">
        <v>14585.458094762407</v>
      </c>
      <c r="G180">
        <v>5032.8453801847318</v>
      </c>
      <c r="H180">
        <v>19618.303474947141</v>
      </c>
      <c r="I180">
        <v>1.9061999999999999</v>
      </c>
      <c r="J180">
        <v>3.4470000000000001</v>
      </c>
      <c r="K180">
        <v>2.4569999999999999</v>
      </c>
      <c r="L180">
        <v>0.65</v>
      </c>
      <c r="M180" t="s">
        <v>3183</v>
      </c>
      <c r="N180" t="s">
        <v>3183</v>
      </c>
    </row>
    <row r="181" spans="1:14" x14ac:dyDescent="0.25">
      <c r="A181" t="str">
        <f t="shared" si="2"/>
        <v>14_EM_5</v>
      </c>
      <c r="B181">
        <v>14</v>
      </c>
      <c r="C181" t="s">
        <v>1701</v>
      </c>
      <c r="D181">
        <v>5</v>
      </c>
      <c r="E181">
        <v>956384.99188646604</v>
      </c>
      <c r="F181">
        <v>18459.890483518568</v>
      </c>
      <c r="G181">
        <v>6334.4947714545024</v>
      </c>
      <c r="H181">
        <v>24794.385254973069</v>
      </c>
      <c r="I181">
        <v>1.9301999999999999</v>
      </c>
      <c r="J181">
        <v>3.4710000000000001</v>
      </c>
      <c r="K181">
        <v>2.4855</v>
      </c>
      <c r="L181">
        <v>0.65</v>
      </c>
      <c r="M181" t="s">
        <v>3183</v>
      </c>
      <c r="N181" t="s">
        <v>3183</v>
      </c>
    </row>
    <row r="182" spans="1:14" x14ac:dyDescent="0.25">
      <c r="A182" t="str">
        <f t="shared" si="2"/>
        <v>15_EM_1</v>
      </c>
      <c r="B182">
        <v>15</v>
      </c>
      <c r="C182" t="s">
        <v>1701</v>
      </c>
      <c r="D182">
        <v>1</v>
      </c>
      <c r="E182">
        <v>232501.00000000012</v>
      </c>
      <c r="F182">
        <v>4021.8600118115855</v>
      </c>
      <c r="G182">
        <v>1453.2572779801426</v>
      </c>
      <c r="H182">
        <v>5475.1172897917277</v>
      </c>
      <c r="I182">
        <v>1.7298</v>
      </c>
      <c r="J182">
        <v>3.9820000000000002</v>
      </c>
      <c r="K182">
        <v>2.2698999999999998</v>
      </c>
      <c r="L182">
        <v>0.65</v>
      </c>
      <c r="M182" t="s">
        <v>3183</v>
      </c>
      <c r="N182" t="s">
        <v>3183</v>
      </c>
    </row>
    <row r="183" spans="1:14" x14ac:dyDescent="0.25">
      <c r="A183" t="str">
        <f t="shared" si="2"/>
        <v>15_EM_2</v>
      </c>
      <c r="B183">
        <v>15</v>
      </c>
      <c r="C183" t="s">
        <v>1701</v>
      </c>
      <c r="D183">
        <v>2</v>
      </c>
      <c r="E183">
        <v>465001.99999999965</v>
      </c>
      <c r="F183">
        <v>8468.7209202406157</v>
      </c>
      <c r="G183">
        <v>2915.9182061024217</v>
      </c>
      <c r="H183">
        <v>11384.639126343038</v>
      </c>
      <c r="I183">
        <v>1.8211999999999999</v>
      </c>
      <c r="J183">
        <v>3.9940000000000002</v>
      </c>
      <c r="K183">
        <v>2.3633000000000002</v>
      </c>
      <c r="L183">
        <v>0.65</v>
      </c>
      <c r="M183" t="s">
        <v>3183</v>
      </c>
      <c r="N183" t="s">
        <v>3183</v>
      </c>
    </row>
    <row r="184" spans="1:14" x14ac:dyDescent="0.25">
      <c r="A184" t="str">
        <f t="shared" si="2"/>
        <v>15_EM_3</v>
      </c>
      <c r="B184">
        <v>15</v>
      </c>
      <c r="C184" t="s">
        <v>1701</v>
      </c>
      <c r="D184">
        <v>3</v>
      </c>
      <c r="E184">
        <v>697502.9999999993</v>
      </c>
      <c r="F184">
        <v>13065.661225973055</v>
      </c>
      <c r="G184">
        <v>4392.2244054342964</v>
      </c>
      <c r="H184">
        <v>17457.885631407353</v>
      </c>
      <c r="I184">
        <v>1.8732</v>
      </c>
      <c r="J184">
        <v>4.0110000000000001</v>
      </c>
      <c r="K184">
        <v>2.4178999999999999</v>
      </c>
      <c r="L184">
        <v>0.65</v>
      </c>
      <c r="M184" t="s">
        <v>3183</v>
      </c>
      <c r="N184" t="s">
        <v>3183</v>
      </c>
    </row>
    <row r="185" spans="1:14" x14ac:dyDescent="0.25">
      <c r="A185" t="str">
        <f t="shared" si="2"/>
        <v>15_EM_4</v>
      </c>
      <c r="B185">
        <v>15</v>
      </c>
      <c r="C185" t="s">
        <v>1701</v>
      </c>
      <c r="D185">
        <v>4</v>
      </c>
      <c r="E185">
        <v>930194.5789966844</v>
      </c>
      <c r="F185">
        <v>17731.324764264518</v>
      </c>
      <c r="G185">
        <v>5875.5567761451603</v>
      </c>
      <c r="H185">
        <v>23606.881540409679</v>
      </c>
      <c r="I185">
        <v>1.9061999999999999</v>
      </c>
      <c r="J185">
        <v>4.024</v>
      </c>
      <c r="K185">
        <v>2.4529000000000001</v>
      </c>
      <c r="L185">
        <v>0.65</v>
      </c>
      <c r="M185" t="s">
        <v>3183</v>
      </c>
      <c r="N185" t="s">
        <v>3183</v>
      </c>
    </row>
    <row r="186" spans="1:14" x14ac:dyDescent="0.25">
      <c r="A186" t="str">
        <f t="shared" si="2"/>
        <v>15_EM_5</v>
      </c>
      <c r="B186">
        <v>15</v>
      </c>
      <c r="C186" t="s">
        <v>1701</v>
      </c>
      <c r="D186">
        <v>5</v>
      </c>
      <c r="E186">
        <v>1162663.0292055714</v>
      </c>
      <c r="F186">
        <v>22441.414671340575</v>
      </c>
      <c r="G186">
        <v>7396.0296679605499</v>
      </c>
      <c r="H186">
        <v>29837.444339301124</v>
      </c>
      <c r="I186">
        <v>1.9301999999999999</v>
      </c>
      <c r="J186">
        <v>4.0529999999999999</v>
      </c>
      <c r="K186">
        <v>2.4813000000000001</v>
      </c>
      <c r="L186">
        <v>0.65</v>
      </c>
      <c r="M186" t="s">
        <v>3183</v>
      </c>
      <c r="N186" t="s">
        <v>3183</v>
      </c>
    </row>
    <row r="187" spans="1:14" x14ac:dyDescent="0.25">
      <c r="A187" t="str">
        <f t="shared" si="2"/>
        <v>16_EM_1</v>
      </c>
      <c r="B187">
        <v>16</v>
      </c>
      <c r="C187" t="s">
        <v>1701</v>
      </c>
      <c r="D187">
        <v>1</v>
      </c>
      <c r="E187">
        <v>277951.00000000023</v>
      </c>
      <c r="F187">
        <v>4808.065393882358</v>
      </c>
      <c r="G187">
        <v>1681.6299746849561</v>
      </c>
      <c r="H187">
        <v>6489.6953685673143</v>
      </c>
      <c r="I187">
        <v>1.7298</v>
      </c>
      <c r="J187">
        <v>4.6070000000000002</v>
      </c>
      <c r="K187">
        <v>2.2665000000000002</v>
      </c>
      <c r="L187">
        <v>0.65</v>
      </c>
      <c r="M187" t="s">
        <v>3183</v>
      </c>
      <c r="N187" t="s">
        <v>3183</v>
      </c>
    </row>
    <row r="188" spans="1:14" x14ac:dyDescent="0.25">
      <c r="A188" t="str">
        <f t="shared" si="2"/>
        <v>16_EM_2</v>
      </c>
      <c r="B188">
        <v>16</v>
      </c>
      <c r="C188" t="s">
        <v>1701</v>
      </c>
      <c r="D188">
        <v>2</v>
      </c>
      <c r="E188">
        <v>555902.0000000007</v>
      </c>
      <c r="F188">
        <v>10124.212147482376</v>
      </c>
      <c r="G188">
        <v>3374.4774687886334</v>
      </c>
      <c r="H188">
        <v>13498.689616271009</v>
      </c>
      <c r="I188">
        <v>1.8211999999999999</v>
      </c>
      <c r="J188">
        <v>4.6230000000000002</v>
      </c>
      <c r="K188">
        <v>2.36</v>
      </c>
      <c r="L188">
        <v>0.65</v>
      </c>
      <c r="M188" t="s">
        <v>3183</v>
      </c>
      <c r="N188" t="s">
        <v>3183</v>
      </c>
    </row>
    <row r="189" spans="1:14" x14ac:dyDescent="0.25">
      <c r="A189" t="str">
        <f t="shared" si="2"/>
        <v>16_EM_3</v>
      </c>
      <c r="B189">
        <v>16</v>
      </c>
      <c r="C189" t="s">
        <v>1701</v>
      </c>
      <c r="D189">
        <v>3</v>
      </c>
      <c r="E189">
        <v>833852.99999999988</v>
      </c>
      <c r="F189">
        <v>15619.776273738316</v>
      </c>
      <c r="G189">
        <v>5083.611799203828</v>
      </c>
      <c r="H189">
        <v>20703.388072942143</v>
      </c>
      <c r="I189">
        <v>1.8732</v>
      </c>
      <c r="J189">
        <v>4.6429999999999998</v>
      </c>
      <c r="K189">
        <v>2.4146000000000001</v>
      </c>
      <c r="L189">
        <v>0.65</v>
      </c>
      <c r="M189" t="s">
        <v>3183</v>
      </c>
      <c r="N189" t="s">
        <v>3183</v>
      </c>
    </row>
    <row r="190" spans="1:14" x14ac:dyDescent="0.25">
      <c r="A190" t="str">
        <f t="shared" si="2"/>
        <v>16_EM_4</v>
      </c>
      <c r="B190">
        <v>16</v>
      </c>
      <c r="C190" t="s">
        <v>1701</v>
      </c>
      <c r="D190">
        <v>4</v>
      </c>
      <c r="E190">
        <v>1112031.8339564456</v>
      </c>
      <c r="F190">
        <v>21197.497858297746</v>
      </c>
      <c r="G190">
        <v>6801.1431757531554</v>
      </c>
      <c r="H190">
        <v>27998.641034050903</v>
      </c>
      <c r="I190">
        <v>1.9061999999999999</v>
      </c>
      <c r="J190">
        <v>4.6580000000000004</v>
      </c>
      <c r="K190">
        <v>2.4495</v>
      </c>
      <c r="L190">
        <v>0.65</v>
      </c>
      <c r="M190" t="s">
        <v>3183</v>
      </c>
      <c r="N190" t="s">
        <v>3183</v>
      </c>
    </row>
    <row r="191" spans="1:14" x14ac:dyDescent="0.25">
      <c r="A191" t="str">
        <f t="shared" si="2"/>
        <v>16_EM_5</v>
      </c>
      <c r="B191">
        <v>16</v>
      </c>
      <c r="C191" t="s">
        <v>1701</v>
      </c>
      <c r="D191">
        <v>5</v>
      </c>
      <c r="E191">
        <v>1389943.9212335341</v>
      </c>
      <c r="F191">
        <v>26828.330412831769</v>
      </c>
      <c r="G191">
        <v>8561.9591555554198</v>
      </c>
      <c r="H191">
        <v>35390.28956838719</v>
      </c>
      <c r="I191">
        <v>1.9301999999999999</v>
      </c>
      <c r="J191">
        <v>4.6909999999999998</v>
      </c>
      <c r="K191">
        <v>2.4779</v>
      </c>
      <c r="L191">
        <v>0.65</v>
      </c>
      <c r="M191" t="s">
        <v>3183</v>
      </c>
      <c r="N191" t="s">
        <v>3183</v>
      </c>
    </row>
    <row r="192" spans="1:14" x14ac:dyDescent="0.25">
      <c r="A192" t="str">
        <f t="shared" si="2"/>
        <v>17_EM_1</v>
      </c>
      <c r="B192">
        <v>17</v>
      </c>
      <c r="C192" t="s">
        <v>1701</v>
      </c>
      <c r="D192">
        <v>1</v>
      </c>
      <c r="E192">
        <v>330050.99999999953</v>
      </c>
      <c r="F192">
        <v>5464.5509700166394</v>
      </c>
      <c r="G192">
        <v>1875.9456298620121</v>
      </c>
      <c r="H192">
        <v>7340.496599878652</v>
      </c>
      <c r="I192">
        <v>1.6556999999999999</v>
      </c>
      <c r="J192">
        <v>5.14</v>
      </c>
      <c r="K192">
        <v>2.1692</v>
      </c>
      <c r="L192">
        <v>0.65</v>
      </c>
      <c r="M192" t="s">
        <v>3183</v>
      </c>
      <c r="N192" t="s">
        <v>3183</v>
      </c>
    </row>
    <row r="193" spans="1:14" x14ac:dyDescent="0.25">
      <c r="A193" t="str">
        <f t="shared" si="2"/>
        <v>17_EM_2</v>
      </c>
      <c r="B193">
        <v>17</v>
      </c>
      <c r="C193" t="s">
        <v>1701</v>
      </c>
      <c r="D193">
        <v>2</v>
      </c>
      <c r="E193">
        <v>660101.99999999907</v>
      </c>
      <c r="F193">
        <v>11527.213333807234</v>
      </c>
      <c r="G193">
        <v>3765.3968314583508</v>
      </c>
      <c r="H193">
        <v>15292.610165265585</v>
      </c>
      <c r="I193">
        <v>1.7463</v>
      </c>
      <c r="J193">
        <v>5.1580000000000004</v>
      </c>
      <c r="K193">
        <v>2.2618999999999998</v>
      </c>
      <c r="L193">
        <v>0.65</v>
      </c>
      <c r="M193" t="s">
        <v>3183</v>
      </c>
      <c r="N193" t="s">
        <v>3183</v>
      </c>
    </row>
    <row r="194" spans="1:14" x14ac:dyDescent="0.25">
      <c r="A194" t="str">
        <f t="shared" si="2"/>
        <v>17_EM_3</v>
      </c>
      <c r="B194">
        <v>17</v>
      </c>
      <c r="C194" t="s">
        <v>1701</v>
      </c>
      <c r="D194">
        <v>3</v>
      </c>
      <c r="E194">
        <v>990152.99999999732</v>
      </c>
      <c r="F194">
        <v>17803.656511182337</v>
      </c>
      <c r="G194">
        <v>5674.4900971044826</v>
      </c>
      <c r="H194">
        <v>23478.146608286821</v>
      </c>
      <c r="I194">
        <v>1.7981</v>
      </c>
      <c r="J194">
        <v>5.1820000000000004</v>
      </c>
      <c r="K194">
        <v>2.3163</v>
      </c>
      <c r="L194">
        <v>0.65</v>
      </c>
      <c r="M194" t="s">
        <v>3183</v>
      </c>
      <c r="N194" t="s">
        <v>3183</v>
      </c>
    </row>
    <row r="195" spans="1:14" x14ac:dyDescent="0.25">
      <c r="A195" t="str">
        <f t="shared" si="2"/>
        <v>17_EM_4</v>
      </c>
      <c r="B195">
        <v>17</v>
      </c>
      <c r="C195" t="s">
        <v>1701</v>
      </c>
      <c r="D195">
        <v>4</v>
      </c>
      <c r="E195">
        <v>1320477.9857951105</v>
      </c>
      <c r="F195">
        <v>24178.040784957419</v>
      </c>
      <c r="G195">
        <v>7593.7474699501145</v>
      </c>
      <c r="H195">
        <v>31771.788254907533</v>
      </c>
      <c r="I195">
        <v>1.831</v>
      </c>
      <c r="J195">
        <v>5.2009999999999996</v>
      </c>
      <c r="K195">
        <v>2.3513000000000002</v>
      </c>
      <c r="L195">
        <v>0.65</v>
      </c>
      <c r="M195" t="s">
        <v>3183</v>
      </c>
      <c r="N195" t="s">
        <v>3183</v>
      </c>
    </row>
    <row r="196" spans="1:14" x14ac:dyDescent="0.25">
      <c r="A196" t="str">
        <f t="shared" si="2"/>
        <v>17_EM_5</v>
      </c>
      <c r="B196">
        <v>17</v>
      </c>
      <c r="C196" t="s">
        <v>1701</v>
      </c>
      <c r="D196">
        <v>5</v>
      </c>
      <c r="E196">
        <v>1650484.0661350642</v>
      </c>
      <c r="F196">
        <v>30614.053568895695</v>
      </c>
      <c r="G196">
        <v>9561.5671170064397</v>
      </c>
      <c r="H196">
        <v>40175.620685902133</v>
      </c>
      <c r="I196">
        <v>1.8549</v>
      </c>
      <c r="J196">
        <v>5.2389999999999999</v>
      </c>
      <c r="K196">
        <v>2.3794</v>
      </c>
      <c r="L196">
        <v>0.65</v>
      </c>
      <c r="M196" t="s">
        <v>3183</v>
      </c>
      <c r="N196" t="s">
        <v>3183</v>
      </c>
    </row>
    <row r="197" spans="1:14" x14ac:dyDescent="0.25">
      <c r="A197" t="str">
        <f t="shared" si="2"/>
        <v>18_EM_1</v>
      </c>
      <c r="B197">
        <v>18</v>
      </c>
      <c r="C197" t="s">
        <v>1701</v>
      </c>
      <c r="D197">
        <v>1</v>
      </c>
      <c r="E197">
        <v>382500.99999999924</v>
      </c>
      <c r="F197">
        <v>6332.9491823455573</v>
      </c>
      <c r="G197">
        <v>2144.5767301029446</v>
      </c>
      <c r="H197">
        <v>8477.5259124485019</v>
      </c>
      <c r="I197">
        <v>1.6556999999999999</v>
      </c>
      <c r="J197">
        <v>5.8760000000000003</v>
      </c>
      <c r="K197">
        <v>2.1714000000000002</v>
      </c>
      <c r="L197">
        <v>0.65</v>
      </c>
      <c r="M197" t="s">
        <v>3183</v>
      </c>
      <c r="N197" t="s">
        <v>3183</v>
      </c>
    </row>
    <row r="198" spans="1:14" x14ac:dyDescent="0.25">
      <c r="A198" t="str">
        <f t="shared" si="2"/>
        <v>18_EM_2</v>
      </c>
      <c r="B198">
        <v>18</v>
      </c>
      <c r="C198" t="s">
        <v>1701</v>
      </c>
      <c r="D198">
        <v>2</v>
      </c>
      <c r="E198">
        <v>765001.99999999907</v>
      </c>
      <c r="F198">
        <v>13359.058531543891</v>
      </c>
      <c r="G198">
        <v>4304.7929957949964</v>
      </c>
      <c r="H198">
        <v>17663.851527338888</v>
      </c>
      <c r="I198">
        <v>1.7463</v>
      </c>
      <c r="J198">
        <v>5.8970000000000002</v>
      </c>
      <c r="K198">
        <v>2.2639999999999998</v>
      </c>
      <c r="L198">
        <v>0.65</v>
      </c>
      <c r="M198" t="s">
        <v>3183</v>
      </c>
      <c r="N198" t="s">
        <v>3183</v>
      </c>
    </row>
    <row r="199" spans="1:14" x14ac:dyDescent="0.25">
      <c r="A199" t="str">
        <f t="shared" si="2"/>
        <v>18_EM_3</v>
      </c>
      <c r="B199">
        <v>18</v>
      </c>
      <c r="C199" t="s">
        <v>1701</v>
      </c>
      <c r="D199">
        <v>3</v>
      </c>
      <c r="E199">
        <v>1147502.9999999986</v>
      </c>
      <c r="F199">
        <v>20632.921636909869</v>
      </c>
      <c r="G199">
        <v>6487.7590491862802</v>
      </c>
      <c r="H199">
        <v>27120.680686096148</v>
      </c>
      <c r="I199">
        <v>1.7981</v>
      </c>
      <c r="J199">
        <v>5.9249999999999998</v>
      </c>
      <c r="K199">
        <v>2.3184999999999998</v>
      </c>
      <c r="L199">
        <v>0.65</v>
      </c>
      <c r="M199" t="s">
        <v>3183</v>
      </c>
      <c r="N199" t="s">
        <v>3183</v>
      </c>
    </row>
    <row r="200" spans="1:14" x14ac:dyDescent="0.25">
      <c r="A200" t="str">
        <f t="shared" ref="A200:A263" si="3">B200&amp;"_"&amp;C200&amp;"_"&amp;D200</f>
        <v>18_EM_4</v>
      </c>
      <c r="B200">
        <v>18</v>
      </c>
      <c r="C200" t="s">
        <v>1701</v>
      </c>
      <c r="D200">
        <v>4</v>
      </c>
      <c r="E200">
        <v>1530321.5262023618</v>
      </c>
      <c r="F200">
        <v>28020.290131788657</v>
      </c>
      <c r="G200">
        <v>8682.5020036065398</v>
      </c>
      <c r="H200">
        <v>36702.792135395197</v>
      </c>
      <c r="I200">
        <v>1.831</v>
      </c>
      <c r="J200">
        <v>5.9470000000000001</v>
      </c>
      <c r="K200">
        <v>2.3534000000000002</v>
      </c>
      <c r="L200">
        <v>0.65</v>
      </c>
      <c r="M200" t="s">
        <v>3183</v>
      </c>
      <c r="N200" t="s">
        <v>3183</v>
      </c>
    </row>
    <row r="201" spans="1:14" x14ac:dyDescent="0.25">
      <c r="A201" t="str">
        <f t="shared" si="3"/>
        <v>18_EM_5</v>
      </c>
      <c r="B201">
        <v>18</v>
      </c>
      <c r="C201" t="s">
        <v>1701</v>
      </c>
      <c r="D201">
        <v>5</v>
      </c>
      <c r="E201">
        <v>1912770.4681419798</v>
      </c>
      <c r="F201">
        <v>35479.080821315962</v>
      </c>
      <c r="G201">
        <v>10933.035564176802</v>
      </c>
      <c r="H201">
        <v>46412.116385492765</v>
      </c>
      <c r="I201">
        <v>1.8549</v>
      </c>
      <c r="J201">
        <v>5.9909999999999997</v>
      </c>
      <c r="K201">
        <v>2.3815</v>
      </c>
      <c r="L201">
        <v>0.65</v>
      </c>
      <c r="M201" t="s">
        <v>3183</v>
      </c>
      <c r="N201" t="s">
        <v>3183</v>
      </c>
    </row>
    <row r="202" spans="1:14" x14ac:dyDescent="0.25">
      <c r="A202" t="str">
        <f t="shared" si="3"/>
        <v>19_EM_1</v>
      </c>
      <c r="B202">
        <v>19</v>
      </c>
      <c r="C202" t="s">
        <v>1701</v>
      </c>
      <c r="D202">
        <v>1</v>
      </c>
      <c r="E202">
        <v>432500.99999999959</v>
      </c>
      <c r="F202">
        <v>7160.7835124970625</v>
      </c>
      <c r="G202">
        <v>2400.9419149198611</v>
      </c>
      <c r="H202">
        <v>9561.7254274169245</v>
      </c>
      <c r="I202">
        <v>1.6556999999999999</v>
      </c>
      <c r="J202">
        <v>6.5780000000000003</v>
      </c>
      <c r="K202">
        <v>2.173</v>
      </c>
      <c r="L202">
        <v>0.65</v>
      </c>
      <c r="M202" t="s">
        <v>3183</v>
      </c>
      <c r="N202" t="s">
        <v>3183</v>
      </c>
    </row>
    <row r="203" spans="1:14" x14ac:dyDescent="0.25">
      <c r="A203" t="str">
        <f t="shared" si="3"/>
        <v>19_EM_2</v>
      </c>
      <c r="B203">
        <v>19</v>
      </c>
      <c r="C203" t="s">
        <v>1701</v>
      </c>
      <c r="D203">
        <v>2</v>
      </c>
      <c r="E203">
        <v>865001.99999999895</v>
      </c>
      <c r="F203">
        <v>15105.336127098413</v>
      </c>
      <c r="G203">
        <v>4819.5599091946497</v>
      </c>
      <c r="H203">
        <v>19924.896036293063</v>
      </c>
      <c r="I203">
        <v>1.7463</v>
      </c>
      <c r="J203">
        <v>6.6020000000000003</v>
      </c>
      <c r="K203">
        <v>2.2656999999999998</v>
      </c>
      <c r="L203">
        <v>0.65</v>
      </c>
      <c r="M203" t="s">
        <v>3183</v>
      </c>
      <c r="N203" t="s">
        <v>3183</v>
      </c>
    </row>
    <row r="204" spans="1:14" x14ac:dyDescent="0.25">
      <c r="A204" t="str">
        <f t="shared" si="3"/>
        <v>19_EM_3</v>
      </c>
      <c r="B204">
        <v>19</v>
      </c>
      <c r="C204" t="s">
        <v>1701</v>
      </c>
      <c r="D204">
        <v>3</v>
      </c>
      <c r="E204">
        <v>1297502.9999999956</v>
      </c>
      <c r="F204">
        <v>23330.028525115376</v>
      </c>
      <c r="G204">
        <v>7263.8935404775957</v>
      </c>
      <c r="H204">
        <v>30593.922065592971</v>
      </c>
      <c r="I204">
        <v>1.7981</v>
      </c>
      <c r="J204">
        <v>6.6340000000000003</v>
      </c>
      <c r="K204">
        <v>2.3201000000000001</v>
      </c>
      <c r="L204">
        <v>0.65</v>
      </c>
      <c r="M204" t="s">
        <v>3183</v>
      </c>
      <c r="N204" t="s">
        <v>3183</v>
      </c>
    </row>
    <row r="205" spans="1:14" x14ac:dyDescent="0.25">
      <c r="A205" t="str">
        <f t="shared" si="3"/>
        <v>19_EM_4</v>
      </c>
      <c r="B205">
        <v>19</v>
      </c>
      <c r="C205" t="s">
        <v>1701</v>
      </c>
      <c r="D205">
        <v>4</v>
      </c>
      <c r="E205">
        <v>1730363.032786964</v>
      </c>
      <c r="F205">
        <v>31683.063579673624</v>
      </c>
      <c r="G205">
        <v>9721.5432390744536</v>
      </c>
      <c r="H205">
        <v>41404.606818748078</v>
      </c>
      <c r="I205">
        <v>1.831</v>
      </c>
      <c r="J205">
        <v>6.6589999999999998</v>
      </c>
      <c r="K205">
        <v>2.355</v>
      </c>
      <c r="L205">
        <v>0.65</v>
      </c>
      <c r="M205" t="s">
        <v>3183</v>
      </c>
      <c r="N205" t="s">
        <v>3183</v>
      </c>
    </row>
    <row r="206" spans="1:14" x14ac:dyDescent="0.25">
      <c r="A206" t="str">
        <f t="shared" si="3"/>
        <v>19_EM_5</v>
      </c>
      <c r="B206">
        <v>19</v>
      </c>
      <c r="C206" t="s">
        <v>1701</v>
      </c>
      <c r="D206">
        <v>5</v>
      </c>
      <c r="E206">
        <v>2162805.1697691595</v>
      </c>
      <c r="F206">
        <v>40116.857039066563</v>
      </c>
      <c r="G206">
        <v>12241.881886693844</v>
      </c>
      <c r="H206">
        <v>52358.738925760408</v>
      </c>
      <c r="I206">
        <v>1.8549</v>
      </c>
      <c r="J206">
        <v>6.7080000000000002</v>
      </c>
      <c r="K206">
        <v>2.3831000000000002</v>
      </c>
      <c r="L206">
        <v>0.65</v>
      </c>
      <c r="M206" t="s">
        <v>3183</v>
      </c>
      <c r="N206" t="s">
        <v>3183</v>
      </c>
    </row>
    <row r="207" spans="1:14" x14ac:dyDescent="0.25">
      <c r="A207" t="str">
        <f t="shared" si="3"/>
        <v>20_EM_1</v>
      </c>
      <c r="B207">
        <v>20</v>
      </c>
      <c r="C207" t="s">
        <v>1701</v>
      </c>
      <c r="D207">
        <v>1</v>
      </c>
      <c r="E207">
        <v>482500.99999999942</v>
      </c>
      <c r="F207">
        <v>7988.6178426485503</v>
      </c>
      <c r="G207">
        <v>2657.3070997367854</v>
      </c>
      <c r="H207">
        <v>10645.924942385336</v>
      </c>
      <c r="I207">
        <v>1.6556999999999999</v>
      </c>
      <c r="J207">
        <v>7.28</v>
      </c>
      <c r="K207">
        <v>2.1743000000000001</v>
      </c>
      <c r="L207">
        <v>0.65</v>
      </c>
      <c r="M207" t="s">
        <v>3183</v>
      </c>
      <c r="N207" t="s">
        <v>3183</v>
      </c>
    </row>
    <row r="208" spans="1:14" x14ac:dyDescent="0.25">
      <c r="A208" t="str">
        <f t="shared" si="3"/>
        <v>20_EM_2</v>
      </c>
      <c r="B208">
        <v>20</v>
      </c>
      <c r="C208" t="s">
        <v>1701</v>
      </c>
      <c r="D208">
        <v>2</v>
      </c>
      <c r="E208">
        <v>965001.99999999977</v>
      </c>
      <c r="F208">
        <v>16851.613722652917</v>
      </c>
      <c r="G208">
        <v>5334.3268225943866</v>
      </c>
      <c r="H208">
        <v>22185.940545247304</v>
      </c>
      <c r="I208">
        <v>1.7463</v>
      </c>
      <c r="J208">
        <v>7.3070000000000004</v>
      </c>
      <c r="K208">
        <v>2.2669000000000001</v>
      </c>
      <c r="L208">
        <v>0.65</v>
      </c>
      <c r="M208" t="s">
        <v>3183</v>
      </c>
      <c r="N208" t="s">
        <v>3183</v>
      </c>
    </row>
    <row r="209" spans="1:14" x14ac:dyDescent="0.25">
      <c r="A209" t="str">
        <f t="shared" si="3"/>
        <v>20_EM_3</v>
      </c>
      <c r="B209">
        <v>20</v>
      </c>
      <c r="C209" t="s">
        <v>1701</v>
      </c>
      <c r="D209">
        <v>3</v>
      </c>
      <c r="E209">
        <v>1447502.9999999998</v>
      </c>
      <c r="F209">
        <v>26027.135413320888</v>
      </c>
      <c r="G209">
        <v>8040.0280317688284</v>
      </c>
      <c r="H209">
        <v>34067.163445089718</v>
      </c>
      <c r="I209">
        <v>1.7981</v>
      </c>
      <c r="J209">
        <v>7.3419999999999996</v>
      </c>
      <c r="K209">
        <v>2.3214000000000001</v>
      </c>
      <c r="L209">
        <v>0.65</v>
      </c>
      <c r="M209" t="s">
        <v>3183</v>
      </c>
      <c r="N209" t="s">
        <v>3183</v>
      </c>
    </row>
    <row r="210" spans="1:14" x14ac:dyDescent="0.25">
      <c r="A210" t="str">
        <f t="shared" si="3"/>
        <v>20_EM_4</v>
      </c>
      <c r="B210">
        <v>20</v>
      </c>
      <c r="C210" t="s">
        <v>1701</v>
      </c>
      <c r="D210">
        <v>4</v>
      </c>
      <c r="E210">
        <v>1930404.5393715731</v>
      </c>
      <c r="F210">
        <v>35345.837027558548</v>
      </c>
      <c r="G210">
        <v>10760.584474542442</v>
      </c>
      <c r="H210">
        <v>46106.421502100988</v>
      </c>
      <c r="I210">
        <v>1.831</v>
      </c>
      <c r="J210">
        <v>7.37</v>
      </c>
      <c r="K210">
        <v>2.3563000000000001</v>
      </c>
      <c r="L210">
        <v>0.65</v>
      </c>
      <c r="M210" t="s">
        <v>3183</v>
      </c>
      <c r="N210" t="s">
        <v>3183</v>
      </c>
    </row>
    <row r="211" spans="1:14" x14ac:dyDescent="0.25">
      <c r="A211" t="str">
        <f t="shared" si="3"/>
        <v>20_EM_5</v>
      </c>
      <c r="B211">
        <v>20</v>
      </c>
      <c r="C211" t="s">
        <v>1701</v>
      </c>
      <c r="D211">
        <v>5</v>
      </c>
      <c r="E211">
        <v>2412839.8713963428</v>
      </c>
      <c r="F211">
        <v>44754.633256816996</v>
      </c>
      <c r="G211">
        <v>13550.728209210962</v>
      </c>
      <c r="H211">
        <v>58305.361466027956</v>
      </c>
      <c r="I211">
        <v>1.8549</v>
      </c>
      <c r="J211">
        <v>7.4249999999999998</v>
      </c>
      <c r="K211">
        <v>2.3843999999999999</v>
      </c>
      <c r="L211">
        <v>0.65</v>
      </c>
      <c r="M211" t="s">
        <v>3183</v>
      </c>
      <c r="N211" t="s">
        <v>3183</v>
      </c>
    </row>
    <row r="212" spans="1:14" x14ac:dyDescent="0.25">
      <c r="A212" t="str">
        <f t="shared" si="3"/>
        <v>21_EM_1</v>
      </c>
      <c r="B212">
        <v>21</v>
      </c>
      <c r="C212" t="s">
        <v>1701</v>
      </c>
      <c r="D212">
        <v>1</v>
      </c>
      <c r="E212">
        <v>651241.99999999953</v>
      </c>
      <c r="F212">
        <v>10782.409696730427</v>
      </c>
      <c r="G212">
        <v>3522.7564277478518</v>
      </c>
      <c r="H212">
        <v>14305.166124478279</v>
      </c>
      <c r="I212">
        <v>1.6556999999999999</v>
      </c>
      <c r="J212">
        <v>9.6509999999999998</v>
      </c>
      <c r="K212">
        <v>2.1772</v>
      </c>
      <c r="L212">
        <v>0.65</v>
      </c>
      <c r="M212" t="s">
        <v>3183</v>
      </c>
      <c r="N212" t="s">
        <v>3183</v>
      </c>
    </row>
    <row r="213" spans="1:14" x14ac:dyDescent="0.25">
      <c r="A213" t="str">
        <f t="shared" si="3"/>
        <v>21_EM_2</v>
      </c>
      <c r="B213">
        <v>21</v>
      </c>
      <c r="C213" t="s">
        <v>1701</v>
      </c>
      <c r="D213">
        <v>2</v>
      </c>
      <c r="E213">
        <v>1302483.9999999979</v>
      </c>
      <c r="F213">
        <v>22744.986277682186</v>
      </c>
      <c r="G213">
        <v>7072.1005534703836</v>
      </c>
      <c r="H213">
        <v>29817.08683115257</v>
      </c>
      <c r="I213">
        <v>1.7463</v>
      </c>
      <c r="J213">
        <v>9.6880000000000006</v>
      </c>
      <c r="K213">
        <v>2.2698999999999998</v>
      </c>
      <c r="L213">
        <v>0.65</v>
      </c>
      <c r="M213" t="s">
        <v>3183</v>
      </c>
      <c r="N213" t="s">
        <v>3183</v>
      </c>
    </row>
    <row r="214" spans="1:14" x14ac:dyDescent="0.25">
      <c r="A214" t="str">
        <f t="shared" si="3"/>
        <v>21_EM_3</v>
      </c>
      <c r="B214">
        <v>21</v>
      </c>
      <c r="C214" t="s">
        <v>1701</v>
      </c>
      <c r="D214">
        <v>3</v>
      </c>
      <c r="E214">
        <v>1953725.9999999946</v>
      </c>
      <c r="F214">
        <v>35129.385681774635</v>
      </c>
      <c r="G214">
        <v>10660.138440397468</v>
      </c>
      <c r="H214">
        <v>45789.524122172101</v>
      </c>
      <c r="I214">
        <v>1.7981</v>
      </c>
      <c r="J214">
        <v>9.7349999999999994</v>
      </c>
      <c r="K214">
        <v>2.3243</v>
      </c>
      <c r="L214">
        <v>0.65</v>
      </c>
      <c r="M214" t="s">
        <v>3183</v>
      </c>
      <c r="N214" t="s">
        <v>3183</v>
      </c>
    </row>
    <row r="215" spans="1:14" x14ac:dyDescent="0.25">
      <c r="A215" t="str">
        <f t="shared" si="3"/>
        <v>21_EM_4</v>
      </c>
      <c r="B215">
        <v>21</v>
      </c>
      <c r="C215" t="s">
        <v>1701</v>
      </c>
      <c r="D215">
        <v>4</v>
      </c>
      <c r="E215">
        <v>2605508.616623424</v>
      </c>
      <c r="F215">
        <v>47707.038114949697</v>
      </c>
      <c r="G215">
        <v>14268.227561913563</v>
      </c>
      <c r="H215">
        <v>61975.265676863259</v>
      </c>
      <c r="I215">
        <v>1.831</v>
      </c>
      <c r="J215">
        <v>9.7729999999999997</v>
      </c>
      <c r="K215">
        <v>2.3593000000000002</v>
      </c>
      <c r="L215">
        <v>0.65</v>
      </c>
      <c r="M215" t="s">
        <v>3183</v>
      </c>
      <c r="N215" t="s">
        <v>3183</v>
      </c>
    </row>
    <row r="216" spans="1:14" x14ac:dyDescent="0.25">
      <c r="A216" t="str">
        <f t="shared" si="3"/>
        <v>21_EM_5</v>
      </c>
      <c r="B216">
        <v>21</v>
      </c>
      <c r="C216" t="s">
        <v>1701</v>
      </c>
      <c r="D216">
        <v>5</v>
      </c>
      <c r="E216">
        <v>3256661.9831417925</v>
      </c>
      <c r="F216">
        <v>60406.293192006036</v>
      </c>
      <c r="G216">
        <v>17969.191775181327</v>
      </c>
      <c r="H216">
        <v>78375.484967187367</v>
      </c>
      <c r="I216">
        <v>1.8549</v>
      </c>
      <c r="J216">
        <v>9.8460000000000001</v>
      </c>
      <c r="K216">
        <v>2.3873000000000002</v>
      </c>
      <c r="L216">
        <v>0.65</v>
      </c>
      <c r="M216" t="s">
        <v>3183</v>
      </c>
      <c r="N216" t="s">
        <v>3183</v>
      </c>
    </row>
    <row r="217" spans="1:14" x14ac:dyDescent="0.25">
      <c r="A217" t="str">
        <f t="shared" si="3"/>
        <v>1_NE_1</v>
      </c>
      <c r="B217">
        <v>1</v>
      </c>
      <c r="C217" t="s">
        <v>1370</v>
      </c>
      <c r="D217">
        <v>1</v>
      </c>
      <c r="E217">
        <v>1300.9999999999991</v>
      </c>
      <c r="F217">
        <v>23.261619955508763</v>
      </c>
      <c r="G217">
        <v>117.16030696730868</v>
      </c>
      <c r="H217">
        <v>140.42192692281745</v>
      </c>
      <c r="I217">
        <v>1.788</v>
      </c>
      <c r="J217">
        <v>0.32100000000000001</v>
      </c>
      <c r="K217">
        <v>5.1993999999999998</v>
      </c>
      <c r="L217">
        <v>0.2</v>
      </c>
      <c r="M217" t="s">
        <v>3183</v>
      </c>
      <c r="N217" t="s">
        <v>3183</v>
      </c>
    </row>
    <row r="218" spans="1:14" x14ac:dyDescent="0.25">
      <c r="A218" t="str">
        <f t="shared" si="3"/>
        <v>1_NE_2</v>
      </c>
      <c r="B218">
        <v>1</v>
      </c>
      <c r="C218" t="s">
        <v>1370</v>
      </c>
      <c r="D218">
        <v>2</v>
      </c>
      <c r="E218">
        <v>2601.9999999999991</v>
      </c>
      <c r="F218">
        <v>48.933437212497466</v>
      </c>
      <c r="G218">
        <v>236.05984483970713</v>
      </c>
      <c r="H218">
        <v>284.99328205220456</v>
      </c>
      <c r="I218">
        <v>1.8806</v>
      </c>
      <c r="J218">
        <v>0.32300000000000001</v>
      </c>
      <c r="K218">
        <v>5.3587999999999996</v>
      </c>
      <c r="L218">
        <v>0.2</v>
      </c>
      <c r="M218" t="s">
        <v>3183</v>
      </c>
      <c r="N218" t="s">
        <v>3183</v>
      </c>
    </row>
    <row r="219" spans="1:14" x14ac:dyDescent="0.25">
      <c r="A219" t="str">
        <f t="shared" si="3"/>
        <v>1_NE_3</v>
      </c>
      <c r="B219">
        <v>1</v>
      </c>
      <c r="C219" t="s">
        <v>1370</v>
      </c>
      <c r="D219">
        <v>3</v>
      </c>
      <c r="E219">
        <v>3902.9999999999982</v>
      </c>
      <c r="F219">
        <v>75.467344438812148</v>
      </c>
      <c r="G219">
        <v>356.06341931636234</v>
      </c>
      <c r="H219">
        <v>431.53076375517446</v>
      </c>
      <c r="I219">
        <v>1.9336</v>
      </c>
      <c r="J219">
        <v>0.32500000000000001</v>
      </c>
      <c r="K219">
        <v>5.4623999999999997</v>
      </c>
      <c r="L219">
        <v>0.2</v>
      </c>
      <c r="M219" t="s">
        <v>3183</v>
      </c>
      <c r="N219" t="s">
        <v>3183</v>
      </c>
    </row>
    <row r="220" spans="1:14" x14ac:dyDescent="0.25">
      <c r="A220" t="str">
        <f t="shared" si="3"/>
        <v>1_NE_4</v>
      </c>
      <c r="B220">
        <v>1</v>
      </c>
      <c r="C220" t="s">
        <v>1370</v>
      </c>
      <c r="D220">
        <v>4</v>
      </c>
      <c r="E220">
        <v>5205.4995651927757</v>
      </c>
      <c r="F220">
        <v>102.40806928729033</v>
      </c>
      <c r="G220">
        <v>476.70762507628865</v>
      </c>
      <c r="H220">
        <v>579.115694363579</v>
      </c>
      <c r="I220">
        <v>1.9673</v>
      </c>
      <c r="J220">
        <v>0.32700000000000001</v>
      </c>
      <c r="K220">
        <v>5.5327000000000002</v>
      </c>
      <c r="L220">
        <v>0.2</v>
      </c>
      <c r="M220" t="s">
        <v>3183</v>
      </c>
      <c r="N220" t="s">
        <v>3183</v>
      </c>
    </row>
    <row r="221" spans="1:14" x14ac:dyDescent="0.25">
      <c r="A221" t="str">
        <f t="shared" si="3"/>
        <v>1_NE_5</v>
      </c>
      <c r="B221">
        <v>1</v>
      </c>
      <c r="C221" t="s">
        <v>1370</v>
      </c>
      <c r="D221">
        <v>5</v>
      </c>
      <c r="E221">
        <v>6506.2863757494324</v>
      </c>
      <c r="F221">
        <v>129.6292759386796</v>
      </c>
      <c r="G221">
        <v>598.18795837042603</v>
      </c>
      <c r="H221">
        <v>727.81723430910563</v>
      </c>
      <c r="I221">
        <v>1.9923999999999999</v>
      </c>
      <c r="J221">
        <v>0.32800000000000001</v>
      </c>
      <c r="K221">
        <v>5.5934999999999997</v>
      </c>
      <c r="L221">
        <v>0.2</v>
      </c>
      <c r="M221" t="s">
        <v>3183</v>
      </c>
      <c r="N221" t="s">
        <v>3183</v>
      </c>
    </row>
    <row r="222" spans="1:14" x14ac:dyDescent="0.25">
      <c r="A222" t="str">
        <f t="shared" si="3"/>
        <v>2_NE_1</v>
      </c>
      <c r="B222">
        <v>2</v>
      </c>
      <c r="C222" t="s">
        <v>1370</v>
      </c>
      <c r="D222">
        <v>1</v>
      </c>
      <c r="E222">
        <v>7200.9999999999918</v>
      </c>
      <c r="F222">
        <v>128.7524406607368</v>
      </c>
      <c r="G222">
        <v>178.95073737010776</v>
      </c>
      <c r="H222">
        <v>307.70317803084458</v>
      </c>
      <c r="I222">
        <v>1.788</v>
      </c>
      <c r="J222">
        <v>0.49</v>
      </c>
      <c r="K222">
        <v>3.2764000000000002</v>
      </c>
      <c r="L222">
        <v>0.2</v>
      </c>
      <c r="M222" t="s">
        <v>3183</v>
      </c>
      <c r="N222" t="s">
        <v>3183</v>
      </c>
    </row>
    <row r="223" spans="1:14" x14ac:dyDescent="0.25">
      <c r="A223" t="str">
        <f t="shared" si="3"/>
        <v>2_NE_2</v>
      </c>
      <c r="B223">
        <v>2</v>
      </c>
      <c r="C223" t="s">
        <v>1370</v>
      </c>
      <c r="D223">
        <v>2</v>
      </c>
      <c r="E223">
        <v>14401.999999999978</v>
      </c>
      <c r="F223">
        <v>270.84525854511452</v>
      </c>
      <c r="G223">
        <v>367.2300768675135</v>
      </c>
      <c r="H223">
        <v>638.07533541262796</v>
      </c>
      <c r="I223">
        <v>1.8806</v>
      </c>
      <c r="J223">
        <v>0.503</v>
      </c>
      <c r="K223">
        <v>3.4338000000000002</v>
      </c>
      <c r="L223">
        <v>0.2</v>
      </c>
      <c r="M223" t="s">
        <v>3183</v>
      </c>
      <c r="N223" t="s">
        <v>3183</v>
      </c>
    </row>
    <row r="224" spans="1:14" x14ac:dyDescent="0.25">
      <c r="A224" t="str">
        <f t="shared" si="3"/>
        <v>2_NE_3</v>
      </c>
      <c r="B224">
        <v>2</v>
      </c>
      <c r="C224" t="s">
        <v>1370</v>
      </c>
      <c r="D224">
        <v>3</v>
      </c>
      <c r="E224">
        <v>21602.999999999989</v>
      </c>
      <c r="F224">
        <v>417.70972121743802</v>
      </c>
      <c r="G224">
        <v>561.43106724225856</v>
      </c>
      <c r="H224">
        <v>979.14078845969652</v>
      </c>
      <c r="I224">
        <v>1.9336</v>
      </c>
      <c r="J224">
        <v>0.51300000000000001</v>
      </c>
      <c r="K224">
        <v>3.5356999999999998</v>
      </c>
      <c r="L224">
        <v>0.2</v>
      </c>
      <c r="M224" t="s">
        <v>3183</v>
      </c>
      <c r="N224" t="s">
        <v>3183</v>
      </c>
    </row>
    <row r="225" spans="1:14" x14ac:dyDescent="0.25">
      <c r="A225" t="str">
        <f t="shared" si="3"/>
        <v>2_NE_4</v>
      </c>
      <c r="B225">
        <v>2</v>
      </c>
      <c r="C225" t="s">
        <v>1370</v>
      </c>
      <c r="D225">
        <v>4</v>
      </c>
      <c r="E225">
        <v>28812.300053000123</v>
      </c>
      <c r="F225">
        <v>566.82590848407096</v>
      </c>
      <c r="G225">
        <v>759.06817086364015</v>
      </c>
      <c r="H225">
        <v>1325.8940793477111</v>
      </c>
      <c r="I225">
        <v>1.9673</v>
      </c>
      <c r="J225">
        <v>0.52</v>
      </c>
      <c r="K225">
        <v>3.6053999999999999</v>
      </c>
      <c r="L225">
        <v>0.2</v>
      </c>
      <c r="M225" t="s">
        <v>3183</v>
      </c>
      <c r="N225" t="s">
        <v>3183</v>
      </c>
    </row>
    <row r="226" spans="1:14" x14ac:dyDescent="0.25">
      <c r="A226" t="str">
        <f t="shared" si="3"/>
        <v>2_NE_5</v>
      </c>
      <c r="B226">
        <v>2</v>
      </c>
      <c r="C226" t="s">
        <v>1370</v>
      </c>
      <c r="D226">
        <v>5</v>
      </c>
      <c r="E226">
        <v>36012.120055166466</v>
      </c>
      <c r="F226">
        <v>717.49455498419036</v>
      </c>
      <c r="G226">
        <v>961.18995853221679</v>
      </c>
      <c r="H226">
        <v>1678.6845135164072</v>
      </c>
      <c r="I226">
        <v>1.9923999999999999</v>
      </c>
      <c r="J226">
        <v>0.52700000000000002</v>
      </c>
      <c r="K226">
        <v>3.665</v>
      </c>
      <c r="L226">
        <v>0.2</v>
      </c>
      <c r="M226" t="s">
        <v>3183</v>
      </c>
      <c r="N226" t="s">
        <v>3183</v>
      </c>
    </row>
    <row r="227" spans="1:14" x14ac:dyDescent="0.25">
      <c r="A227" t="str">
        <f t="shared" si="3"/>
        <v>3_NE_1</v>
      </c>
      <c r="B227">
        <v>3</v>
      </c>
      <c r="C227" t="s">
        <v>1370</v>
      </c>
      <c r="D227">
        <v>1</v>
      </c>
      <c r="E227">
        <v>16500.999999999978</v>
      </c>
      <c r="F227">
        <v>295.0345817723674</v>
      </c>
      <c r="G227">
        <v>274.21098424109226</v>
      </c>
      <c r="H227">
        <v>569.24556601345967</v>
      </c>
      <c r="I227">
        <v>1.788</v>
      </c>
      <c r="J227">
        <v>0.751</v>
      </c>
      <c r="K227">
        <v>3.0244</v>
      </c>
      <c r="L227">
        <v>0.2</v>
      </c>
      <c r="M227" t="s">
        <v>3183</v>
      </c>
      <c r="N227" t="s">
        <v>3183</v>
      </c>
    </row>
    <row r="228" spans="1:14" x14ac:dyDescent="0.25">
      <c r="A228" t="str">
        <f t="shared" si="3"/>
        <v>3_NE_2</v>
      </c>
      <c r="B228">
        <v>3</v>
      </c>
      <c r="C228" t="s">
        <v>1370</v>
      </c>
      <c r="D228">
        <v>2</v>
      </c>
      <c r="E228">
        <v>33002.000000000007</v>
      </c>
      <c r="F228">
        <v>620.63846844229022</v>
      </c>
      <c r="G228">
        <v>569.45085124372645</v>
      </c>
      <c r="H228">
        <v>1190.0893196860166</v>
      </c>
      <c r="I228">
        <v>1.8806</v>
      </c>
      <c r="J228">
        <v>0.78</v>
      </c>
      <c r="K228">
        <v>3.1808000000000001</v>
      </c>
      <c r="L228">
        <v>0.2</v>
      </c>
      <c r="M228" t="s">
        <v>3183</v>
      </c>
      <c r="N228" t="s">
        <v>3183</v>
      </c>
    </row>
    <row r="229" spans="1:14" x14ac:dyDescent="0.25">
      <c r="A229" t="str">
        <f t="shared" si="3"/>
        <v>3_NE_3</v>
      </c>
      <c r="B229">
        <v>3</v>
      </c>
      <c r="C229" t="s">
        <v>1370</v>
      </c>
      <c r="D229">
        <v>3</v>
      </c>
      <c r="E229">
        <v>49502.999999999956</v>
      </c>
      <c r="F229">
        <v>957.17651851255971</v>
      </c>
      <c r="G229">
        <v>878.03952446137032</v>
      </c>
      <c r="H229">
        <v>1835.2160429739301</v>
      </c>
      <c r="I229">
        <v>1.9336</v>
      </c>
      <c r="J229">
        <v>0.80200000000000005</v>
      </c>
      <c r="K229">
        <v>3.2818999999999998</v>
      </c>
      <c r="L229">
        <v>0.2</v>
      </c>
      <c r="M229" t="s">
        <v>3183</v>
      </c>
      <c r="N229" t="s">
        <v>3183</v>
      </c>
    </row>
    <row r="230" spans="1:14" x14ac:dyDescent="0.25">
      <c r="A230" t="str">
        <f t="shared" si="3"/>
        <v>3_NE_4</v>
      </c>
      <c r="B230">
        <v>3</v>
      </c>
      <c r="C230" t="s">
        <v>1370</v>
      </c>
      <c r="D230">
        <v>4</v>
      </c>
      <c r="E230">
        <v>66023.019465984689</v>
      </c>
      <c r="F230">
        <v>1298.8743668789959</v>
      </c>
      <c r="G230">
        <v>1194.3740122857998</v>
      </c>
      <c r="H230">
        <v>2493.2483791647956</v>
      </c>
      <c r="I230">
        <v>1.9673</v>
      </c>
      <c r="J230">
        <v>0.81799999999999995</v>
      </c>
      <c r="K230">
        <v>3.3511000000000002</v>
      </c>
      <c r="L230">
        <v>0.2</v>
      </c>
      <c r="M230" t="s">
        <v>3183</v>
      </c>
      <c r="N230" t="s">
        <v>3183</v>
      </c>
    </row>
    <row r="231" spans="1:14" x14ac:dyDescent="0.25">
      <c r="A231" t="str">
        <f t="shared" si="3"/>
        <v>3_NE_5</v>
      </c>
      <c r="B231">
        <v>3</v>
      </c>
      <c r="C231" t="s">
        <v>1370</v>
      </c>
      <c r="D231">
        <v>5</v>
      </c>
      <c r="E231">
        <v>82521.315515942595</v>
      </c>
      <c r="F231">
        <v>1644.1296558525366</v>
      </c>
      <c r="G231">
        <v>1520.8180421149527</v>
      </c>
      <c r="H231">
        <v>3164.9476979674891</v>
      </c>
      <c r="I231">
        <v>1.9923999999999999</v>
      </c>
      <c r="J231">
        <v>0.83299999999999996</v>
      </c>
      <c r="K231">
        <v>3.4100999999999999</v>
      </c>
      <c r="L231">
        <v>0.2</v>
      </c>
      <c r="M231" t="s">
        <v>3183</v>
      </c>
      <c r="N231" t="s">
        <v>3183</v>
      </c>
    </row>
    <row r="232" spans="1:14" x14ac:dyDescent="0.25">
      <c r="A232" t="str">
        <f t="shared" si="3"/>
        <v>4_NE_1</v>
      </c>
      <c r="B232">
        <v>4</v>
      </c>
      <c r="C232" t="s">
        <v>1370</v>
      </c>
      <c r="D232">
        <v>1</v>
      </c>
      <c r="E232">
        <v>26500.999999999967</v>
      </c>
      <c r="F232">
        <v>473.83258296766866</v>
      </c>
      <c r="G232">
        <v>378.48233554581446</v>
      </c>
      <c r="H232">
        <v>852.31491851348312</v>
      </c>
      <c r="I232">
        <v>1.788</v>
      </c>
      <c r="J232">
        <v>1.0369999999999999</v>
      </c>
      <c r="K232">
        <v>2.9578000000000002</v>
      </c>
      <c r="L232">
        <v>0.2</v>
      </c>
      <c r="M232" t="s">
        <v>3183</v>
      </c>
      <c r="N232" t="s">
        <v>3183</v>
      </c>
    </row>
    <row r="233" spans="1:14" x14ac:dyDescent="0.25">
      <c r="A233" t="str">
        <f t="shared" si="3"/>
        <v>4_NE_2</v>
      </c>
      <c r="B233">
        <v>4</v>
      </c>
      <c r="C233" t="s">
        <v>1370</v>
      </c>
      <c r="D233">
        <v>2</v>
      </c>
      <c r="E233">
        <v>53002</v>
      </c>
      <c r="F233">
        <v>996.76019951452145</v>
      </c>
      <c r="G233">
        <v>790.80061779065591</v>
      </c>
      <c r="H233">
        <v>1787.5608173051774</v>
      </c>
      <c r="I233">
        <v>1.8806</v>
      </c>
      <c r="J233">
        <v>1.083</v>
      </c>
      <c r="K233">
        <v>3.1141999999999999</v>
      </c>
      <c r="L233">
        <v>0.2</v>
      </c>
      <c r="M233" t="s">
        <v>3183</v>
      </c>
      <c r="N233" t="s">
        <v>3183</v>
      </c>
    </row>
    <row r="234" spans="1:14" x14ac:dyDescent="0.25">
      <c r="A234" t="str">
        <f t="shared" si="3"/>
        <v>4_NE_3</v>
      </c>
      <c r="B234">
        <v>4</v>
      </c>
      <c r="C234" t="s">
        <v>1370</v>
      </c>
      <c r="D234">
        <v>3</v>
      </c>
      <c r="E234">
        <v>79502.999999999898</v>
      </c>
      <c r="F234">
        <v>1537.2483435610745</v>
      </c>
      <c r="G234">
        <v>1224.5974303363287</v>
      </c>
      <c r="H234">
        <v>2761.845773897403</v>
      </c>
      <c r="I234">
        <v>1.9336</v>
      </c>
      <c r="J234">
        <v>1.1180000000000001</v>
      </c>
      <c r="K234">
        <v>3.2155</v>
      </c>
      <c r="L234">
        <v>0.2</v>
      </c>
      <c r="M234" t="s">
        <v>3183</v>
      </c>
      <c r="N234" t="s">
        <v>3183</v>
      </c>
    </row>
    <row r="235" spans="1:14" x14ac:dyDescent="0.25">
      <c r="A235" t="str">
        <f t="shared" si="3"/>
        <v>4_NE_4</v>
      </c>
      <c r="B235">
        <v>4</v>
      </c>
      <c r="C235" t="s">
        <v>1370</v>
      </c>
      <c r="D235">
        <v>4</v>
      </c>
      <c r="E235">
        <v>106034.54571650551</v>
      </c>
      <c r="F235">
        <v>2086.0232468735398</v>
      </c>
      <c r="G235">
        <v>1670.8574333019451</v>
      </c>
      <c r="H235">
        <v>3756.8806801754849</v>
      </c>
      <c r="I235">
        <v>1.9673</v>
      </c>
      <c r="J235">
        <v>1.1439999999999999</v>
      </c>
      <c r="K235">
        <v>3.2848000000000002</v>
      </c>
      <c r="L235">
        <v>0.2</v>
      </c>
      <c r="M235" t="s">
        <v>3183</v>
      </c>
      <c r="N235" t="s">
        <v>3183</v>
      </c>
    </row>
    <row r="236" spans="1:14" x14ac:dyDescent="0.25">
      <c r="A236" t="str">
        <f t="shared" si="3"/>
        <v>4_NE_5</v>
      </c>
      <c r="B236">
        <v>4</v>
      </c>
      <c r="C236" t="s">
        <v>1370</v>
      </c>
      <c r="D236">
        <v>5</v>
      </c>
      <c r="E236">
        <v>132531.20310817481</v>
      </c>
      <c r="F236">
        <v>2640.5114847432324</v>
      </c>
      <c r="G236">
        <v>2133.3839173879787</v>
      </c>
      <c r="H236">
        <v>4773.8954021312111</v>
      </c>
      <c r="I236">
        <v>1.9923999999999999</v>
      </c>
      <c r="J236">
        <v>1.169</v>
      </c>
      <c r="K236">
        <v>3.3437000000000001</v>
      </c>
      <c r="L236">
        <v>0.2</v>
      </c>
      <c r="M236" t="s">
        <v>3183</v>
      </c>
      <c r="N236" t="s">
        <v>3183</v>
      </c>
    </row>
    <row r="237" spans="1:14" x14ac:dyDescent="0.25">
      <c r="A237" t="str">
        <f t="shared" si="3"/>
        <v>5_NE_1</v>
      </c>
      <c r="B237">
        <v>5</v>
      </c>
      <c r="C237" t="s">
        <v>1370</v>
      </c>
      <c r="D237">
        <v>1</v>
      </c>
      <c r="E237">
        <v>36500.999999999985</v>
      </c>
      <c r="F237">
        <v>652.63058416297145</v>
      </c>
      <c r="G237">
        <v>482.75368685053712</v>
      </c>
      <c r="H237">
        <v>1135.3842710135086</v>
      </c>
      <c r="I237">
        <v>1.788</v>
      </c>
      <c r="J237">
        <v>1.323</v>
      </c>
      <c r="K237">
        <v>2.9276</v>
      </c>
      <c r="L237">
        <v>0.2</v>
      </c>
      <c r="M237" t="s">
        <v>3183</v>
      </c>
      <c r="N237" t="s">
        <v>3183</v>
      </c>
    </row>
    <row r="238" spans="1:14" x14ac:dyDescent="0.25">
      <c r="A238" t="str">
        <f t="shared" si="3"/>
        <v>5_NE_2</v>
      </c>
      <c r="B238">
        <v>5</v>
      </c>
      <c r="C238" t="s">
        <v>1370</v>
      </c>
      <c r="D238">
        <v>2</v>
      </c>
      <c r="E238">
        <v>73002.000000000015</v>
      </c>
      <c r="F238">
        <v>1372.8819305867532</v>
      </c>
      <c r="G238">
        <v>1012.1503843375858</v>
      </c>
      <c r="H238">
        <v>2385.0323149243391</v>
      </c>
      <c r="I238">
        <v>1.8806</v>
      </c>
      <c r="J238">
        <v>1.387</v>
      </c>
      <c r="K238">
        <v>3.0840999999999998</v>
      </c>
      <c r="L238">
        <v>0.2</v>
      </c>
      <c r="M238" t="s">
        <v>3183</v>
      </c>
      <c r="N238" t="s">
        <v>3183</v>
      </c>
    </row>
    <row r="239" spans="1:14" x14ac:dyDescent="0.25">
      <c r="A239" t="str">
        <f t="shared" si="3"/>
        <v>5_NE_3</v>
      </c>
      <c r="B239">
        <v>5</v>
      </c>
      <c r="C239" t="s">
        <v>1370</v>
      </c>
      <c r="D239">
        <v>3</v>
      </c>
      <c r="E239">
        <v>109503.00000000009</v>
      </c>
      <c r="F239">
        <v>2117.3201686095972</v>
      </c>
      <c r="G239">
        <v>1571.1553362113254</v>
      </c>
      <c r="H239">
        <v>3688.4755048209227</v>
      </c>
      <c r="I239">
        <v>1.9336</v>
      </c>
      <c r="J239">
        <v>1.4350000000000001</v>
      </c>
      <c r="K239">
        <v>3.1854</v>
      </c>
      <c r="L239">
        <v>0.2</v>
      </c>
      <c r="M239" t="s">
        <v>3183</v>
      </c>
      <c r="N239" t="s">
        <v>3183</v>
      </c>
    </row>
    <row r="240" spans="1:14" x14ac:dyDescent="0.25">
      <c r="A240" t="str">
        <f t="shared" si="3"/>
        <v>5_NE_4</v>
      </c>
      <c r="B240">
        <v>5</v>
      </c>
      <c r="C240" t="s">
        <v>1370</v>
      </c>
      <c r="D240">
        <v>4</v>
      </c>
      <c r="E240">
        <v>146046.07196702671</v>
      </c>
      <c r="F240">
        <v>2873.1721268680853</v>
      </c>
      <c r="G240">
        <v>2147.3408543181704</v>
      </c>
      <c r="H240">
        <v>5020.5129811862553</v>
      </c>
      <c r="I240">
        <v>1.9673</v>
      </c>
      <c r="J240">
        <v>1.4710000000000001</v>
      </c>
      <c r="K240">
        <v>3.2547000000000001</v>
      </c>
      <c r="L240">
        <v>0.2</v>
      </c>
      <c r="M240" t="s">
        <v>3183</v>
      </c>
      <c r="N240" t="s">
        <v>3183</v>
      </c>
    </row>
    <row r="241" spans="1:14" x14ac:dyDescent="0.25">
      <c r="A241" t="str">
        <f t="shared" si="3"/>
        <v>5_NE_5</v>
      </c>
      <c r="B241">
        <v>5</v>
      </c>
      <c r="C241" t="s">
        <v>1370</v>
      </c>
      <c r="D241">
        <v>5</v>
      </c>
      <c r="E241">
        <v>182541.0907004074</v>
      </c>
      <c r="F241">
        <v>3636.8933136339297</v>
      </c>
      <c r="G241">
        <v>2745.9497926610734</v>
      </c>
      <c r="H241">
        <v>6382.8431062950031</v>
      </c>
      <c r="I241">
        <v>1.9923999999999999</v>
      </c>
      <c r="J241">
        <v>1.5049999999999999</v>
      </c>
      <c r="K241">
        <v>3.3138000000000001</v>
      </c>
      <c r="L241">
        <v>0.2</v>
      </c>
      <c r="M241" t="s">
        <v>3183</v>
      </c>
      <c r="N241" t="s">
        <v>3183</v>
      </c>
    </row>
    <row r="242" spans="1:14" x14ac:dyDescent="0.25">
      <c r="A242" t="str">
        <f t="shared" si="3"/>
        <v>6_NE_1</v>
      </c>
      <c r="B242">
        <v>6</v>
      </c>
      <c r="C242" t="s">
        <v>1370</v>
      </c>
      <c r="D242">
        <v>1</v>
      </c>
      <c r="E242">
        <v>46500.99999999992</v>
      </c>
      <c r="F242">
        <v>831.42858535827293</v>
      </c>
      <c r="G242">
        <v>585.73773752186992</v>
      </c>
      <c r="H242">
        <v>1417.1663228801428</v>
      </c>
      <c r="I242">
        <v>1.788</v>
      </c>
      <c r="J242">
        <v>1.605</v>
      </c>
      <c r="K242">
        <v>2.9077000000000002</v>
      </c>
      <c r="L242">
        <v>0.2</v>
      </c>
      <c r="M242" t="s">
        <v>3183</v>
      </c>
      <c r="N242" t="s">
        <v>3183</v>
      </c>
    </row>
    <row r="243" spans="1:14" x14ac:dyDescent="0.25">
      <c r="A243" t="str">
        <f t="shared" si="3"/>
        <v>6_NE_2</v>
      </c>
      <c r="B243">
        <v>6</v>
      </c>
      <c r="C243" t="s">
        <v>1370</v>
      </c>
      <c r="D243">
        <v>2</v>
      </c>
      <c r="E243">
        <v>93001.999999999913</v>
      </c>
      <c r="F243">
        <v>1749.0036616589853</v>
      </c>
      <c r="G243">
        <v>1230.7674377172864</v>
      </c>
      <c r="H243">
        <v>2979.7710993762716</v>
      </c>
      <c r="I243">
        <v>1.8806</v>
      </c>
      <c r="J243">
        <v>1.6859999999999999</v>
      </c>
      <c r="K243">
        <v>3.0640999999999998</v>
      </c>
      <c r="L243">
        <v>0.2</v>
      </c>
      <c r="M243" t="s">
        <v>3183</v>
      </c>
      <c r="N243" t="s">
        <v>3183</v>
      </c>
    </row>
    <row r="244" spans="1:14" x14ac:dyDescent="0.25">
      <c r="A244" t="str">
        <f t="shared" si="3"/>
        <v>6_NE_3</v>
      </c>
      <c r="B244">
        <v>6</v>
      </c>
      <c r="C244" t="s">
        <v>1370</v>
      </c>
      <c r="D244">
        <v>3</v>
      </c>
      <c r="E244">
        <v>139502.99999999983</v>
      </c>
      <c r="F244">
        <v>2697.3919936581101</v>
      </c>
      <c r="G244">
        <v>1913.4347494211813</v>
      </c>
      <c r="H244">
        <v>4610.8267430792912</v>
      </c>
      <c r="I244">
        <v>1.9336</v>
      </c>
      <c r="J244">
        <v>1.7470000000000001</v>
      </c>
      <c r="K244">
        <v>3.1652999999999998</v>
      </c>
      <c r="L244">
        <v>0.2</v>
      </c>
      <c r="M244" t="s">
        <v>3183</v>
      </c>
      <c r="N244" t="s">
        <v>3183</v>
      </c>
    </row>
    <row r="245" spans="1:14" x14ac:dyDescent="0.25">
      <c r="A245" t="str">
        <f t="shared" si="3"/>
        <v>6_NE_4</v>
      </c>
      <c r="B245">
        <v>6</v>
      </c>
      <c r="C245" t="s">
        <v>1370</v>
      </c>
      <c r="D245">
        <v>4</v>
      </c>
      <c r="E245">
        <v>186057.59821754764</v>
      </c>
      <c r="F245">
        <v>3660.3210068626258</v>
      </c>
      <c r="G245">
        <v>2617.9417639637468</v>
      </c>
      <c r="H245">
        <v>6278.2627708263726</v>
      </c>
      <c r="I245">
        <v>1.9673</v>
      </c>
      <c r="J245">
        <v>1.7929999999999999</v>
      </c>
      <c r="K245">
        <v>3.2345000000000002</v>
      </c>
      <c r="L245">
        <v>0.2</v>
      </c>
      <c r="M245" t="s">
        <v>3183</v>
      </c>
      <c r="N245" t="s">
        <v>3183</v>
      </c>
    </row>
    <row r="246" spans="1:14" x14ac:dyDescent="0.25">
      <c r="A246" t="str">
        <f t="shared" si="3"/>
        <v>6_NE_5</v>
      </c>
      <c r="B246">
        <v>6</v>
      </c>
      <c r="C246" t="s">
        <v>1370</v>
      </c>
      <c r="D246">
        <v>5</v>
      </c>
      <c r="E246">
        <v>232550.9782926398</v>
      </c>
      <c r="F246">
        <v>4633.2751425246206</v>
      </c>
      <c r="G246">
        <v>3350.9531262640653</v>
      </c>
      <c r="H246">
        <v>7984.2282687886855</v>
      </c>
      <c r="I246">
        <v>1.9923999999999999</v>
      </c>
      <c r="J246">
        <v>1.8360000000000001</v>
      </c>
      <c r="K246">
        <v>3.2934000000000001</v>
      </c>
      <c r="L246">
        <v>0.2</v>
      </c>
      <c r="M246" t="s">
        <v>3183</v>
      </c>
      <c r="N246" t="s">
        <v>3183</v>
      </c>
    </row>
    <row r="247" spans="1:14" x14ac:dyDescent="0.25">
      <c r="A247" t="str">
        <f t="shared" si="3"/>
        <v>7_NE_1</v>
      </c>
      <c r="B247">
        <v>7</v>
      </c>
      <c r="C247" t="s">
        <v>1370</v>
      </c>
      <c r="D247">
        <v>1</v>
      </c>
      <c r="E247">
        <v>56500.999999999942</v>
      </c>
      <c r="F247">
        <v>1010.2265865535744</v>
      </c>
      <c r="G247">
        <v>690.00908882659951</v>
      </c>
      <c r="H247">
        <v>1700.2356753801739</v>
      </c>
      <c r="I247">
        <v>1.788</v>
      </c>
      <c r="J247">
        <v>1.89</v>
      </c>
      <c r="K247">
        <v>2.8971</v>
      </c>
      <c r="L247">
        <v>0.2</v>
      </c>
      <c r="M247" t="s">
        <v>3183</v>
      </c>
      <c r="N247" t="s">
        <v>3183</v>
      </c>
    </row>
    <row r="248" spans="1:14" x14ac:dyDescent="0.25">
      <c r="A248" t="str">
        <f t="shared" si="3"/>
        <v>7_NE_2</v>
      </c>
      <c r="B248">
        <v>7</v>
      </c>
      <c r="C248" t="s">
        <v>1370</v>
      </c>
      <c r="D248">
        <v>2</v>
      </c>
      <c r="E248">
        <v>113001.99999999999</v>
      </c>
      <c r="F248">
        <v>2125.1253927312187</v>
      </c>
      <c r="G248">
        <v>1452.1172042642218</v>
      </c>
      <c r="H248">
        <v>3577.2425969954402</v>
      </c>
      <c r="I248">
        <v>1.8806</v>
      </c>
      <c r="J248">
        <v>1.9890000000000001</v>
      </c>
      <c r="K248">
        <v>3.0535000000000001</v>
      </c>
      <c r="L248">
        <v>0.2</v>
      </c>
      <c r="M248" t="s">
        <v>3183</v>
      </c>
      <c r="N248" t="s">
        <v>3183</v>
      </c>
    </row>
    <row r="249" spans="1:14" x14ac:dyDescent="0.25">
      <c r="A249" t="str">
        <f t="shared" si="3"/>
        <v>7_NE_3</v>
      </c>
      <c r="B249">
        <v>7</v>
      </c>
      <c r="C249" t="s">
        <v>1370</v>
      </c>
      <c r="D249">
        <v>3</v>
      </c>
      <c r="E249">
        <v>169503</v>
      </c>
      <c r="F249">
        <v>3277.4638187066294</v>
      </c>
      <c r="G249">
        <v>2259.9926552961651</v>
      </c>
      <c r="H249">
        <v>5537.4564740027945</v>
      </c>
      <c r="I249">
        <v>1.9336</v>
      </c>
      <c r="J249">
        <v>2.0640000000000001</v>
      </c>
      <c r="K249">
        <v>3.1547000000000001</v>
      </c>
      <c r="L249">
        <v>0.2</v>
      </c>
      <c r="M249" t="s">
        <v>3183</v>
      </c>
      <c r="N249" t="s">
        <v>3183</v>
      </c>
    </row>
    <row r="250" spans="1:14" x14ac:dyDescent="0.25">
      <c r="A250" t="str">
        <f t="shared" si="3"/>
        <v>7_NE_4</v>
      </c>
      <c r="B250">
        <v>7</v>
      </c>
      <c r="C250" t="s">
        <v>1370</v>
      </c>
      <c r="D250">
        <v>4</v>
      </c>
      <c r="E250">
        <v>226069.12446806865</v>
      </c>
      <c r="F250">
        <v>4447.4698868571722</v>
      </c>
      <c r="G250">
        <v>3094.4251849799593</v>
      </c>
      <c r="H250">
        <v>7541.8950718371316</v>
      </c>
      <c r="I250">
        <v>1.9673</v>
      </c>
      <c r="J250">
        <v>2.1190000000000002</v>
      </c>
      <c r="K250">
        <v>3.2240000000000002</v>
      </c>
      <c r="L250">
        <v>0.2</v>
      </c>
      <c r="M250" t="s">
        <v>3183</v>
      </c>
      <c r="N250" t="s">
        <v>3183</v>
      </c>
    </row>
    <row r="251" spans="1:14" x14ac:dyDescent="0.25">
      <c r="A251" t="str">
        <f t="shared" si="3"/>
        <v>7_NE_5</v>
      </c>
      <c r="B251">
        <v>7</v>
      </c>
      <c r="C251" t="s">
        <v>1370</v>
      </c>
      <c r="D251">
        <v>5</v>
      </c>
      <c r="E251">
        <v>282560.86588487175</v>
      </c>
      <c r="F251">
        <v>5629.6569714153129</v>
      </c>
      <c r="G251">
        <v>3963.5190015370908</v>
      </c>
      <c r="H251">
        <v>9593.1759729524038</v>
      </c>
      <c r="I251">
        <v>1.9923999999999999</v>
      </c>
      <c r="J251">
        <v>2.1720000000000002</v>
      </c>
      <c r="K251">
        <v>3.2829999999999999</v>
      </c>
      <c r="L251">
        <v>0.2</v>
      </c>
      <c r="M251" t="s">
        <v>3183</v>
      </c>
      <c r="N251" t="s">
        <v>3183</v>
      </c>
    </row>
    <row r="252" spans="1:14" x14ac:dyDescent="0.25">
      <c r="A252" t="str">
        <f t="shared" si="3"/>
        <v>8_NE_1</v>
      </c>
      <c r="B252">
        <v>8</v>
      </c>
      <c r="C252" t="s">
        <v>1370</v>
      </c>
      <c r="D252">
        <v>1</v>
      </c>
      <c r="E252">
        <v>68624.999999999956</v>
      </c>
      <c r="F252">
        <v>1227.0012832027585</v>
      </c>
      <c r="G252">
        <v>814.87725026558189</v>
      </c>
      <c r="H252">
        <v>2041.8785334683403</v>
      </c>
      <c r="I252">
        <v>1.788</v>
      </c>
      <c r="J252">
        <v>2.2330000000000001</v>
      </c>
      <c r="K252">
        <v>2.8860999999999999</v>
      </c>
      <c r="L252">
        <v>0.2</v>
      </c>
      <c r="M252" t="s">
        <v>3183</v>
      </c>
      <c r="N252" t="s">
        <v>3183</v>
      </c>
    </row>
    <row r="253" spans="1:14" x14ac:dyDescent="0.25">
      <c r="A253" t="str">
        <f t="shared" si="3"/>
        <v>8_NE_2</v>
      </c>
      <c r="B253">
        <v>8</v>
      </c>
      <c r="C253" t="s">
        <v>1370</v>
      </c>
      <c r="D253">
        <v>2</v>
      </c>
      <c r="E253">
        <v>137249.99999999968</v>
      </c>
      <c r="F253">
        <v>2581.1353794831921</v>
      </c>
      <c r="G253">
        <v>1717.1903814870598</v>
      </c>
      <c r="H253">
        <v>4298.3257609702523</v>
      </c>
      <c r="I253">
        <v>1.8806</v>
      </c>
      <c r="J253">
        <v>2.3519999999999999</v>
      </c>
      <c r="K253">
        <v>3.0424000000000002</v>
      </c>
      <c r="L253">
        <v>0.2</v>
      </c>
      <c r="M253" t="s">
        <v>3183</v>
      </c>
      <c r="N253" t="s">
        <v>3183</v>
      </c>
    </row>
    <row r="254" spans="1:14" x14ac:dyDescent="0.25">
      <c r="A254" t="str">
        <f t="shared" si="3"/>
        <v>8_NE_3</v>
      </c>
      <c r="B254">
        <v>8</v>
      </c>
      <c r="C254" t="s">
        <v>1370</v>
      </c>
      <c r="D254">
        <v>3</v>
      </c>
      <c r="E254">
        <v>205874.99999999948</v>
      </c>
      <c r="F254">
        <v>3980.7428993954554</v>
      </c>
      <c r="G254">
        <v>2675.0064438130939</v>
      </c>
      <c r="H254">
        <v>6655.7493432085494</v>
      </c>
      <c r="I254">
        <v>1.9336</v>
      </c>
      <c r="J254">
        <v>2.4430000000000001</v>
      </c>
      <c r="K254">
        <v>3.1436000000000002</v>
      </c>
      <c r="L254">
        <v>0.2</v>
      </c>
      <c r="M254" t="s">
        <v>3183</v>
      </c>
      <c r="N254" t="s">
        <v>3183</v>
      </c>
    </row>
    <row r="255" spans="1:14" x14ac:dyDescent="0.25">
      <c r="A255" t="str">
        <f t="shared" si="3"/>
        <v>8_NE_4</v>
      </c>
      <c r="B255">
        <v>8</v>
      </c>
      <c r="C255" t="s">
        <v>1370</v>
      </c>
      <c r="D255">
        <v>4</v>
      </c>
      <c r="E255">
        <v>274579.09889419988</v>
      </c>
      <c r="F255">
        <v>5401.8091889625621</v>
      </c>
      <c r="G255">
        <v>3665.0287879252442</v>
      </c>
      <c r="H255">
        <v>9066.8379768878058</v>
      </c>
      <c r="I255">
        <v>1.9673</v>
      </c>
      <c r="J255">
        <v>2.5099999999999998</v>
      </c>
      <c r="K255">
        <v>3.2128000000000001</v>
      </c>
      <c r="L255">
        <v>0.2</v>
      </c>
      <c r="M255" t="s">
        <v>3183</v>
      </c>
      <c r="N255" t="s">
        <v>3183</v>
      </c>
    </row>
    <row r="256" spans="1:14" x14ac:dyDescent="0.25">
      <c r="A256" t="str">
        <f t="shared" si="3"/>
        <v>8_NE_5</v>
      </c>
      <c r="B256">
        <v>8</v>
      </c>
      <c r="C256" t="s">
        <v>1370</v>
      </c>
      <c r="D256">
        <v>5</v>
      </c>
      <c r="E256">
        <v>343192.85360169457</v>
      </c>
      <c r="F256">
        <v>6837.6703007624001</v>
      </c>
      <c r="G256">
        <v>4697.0855435308004</v>
      </c>
      <c r="H256">
        <v>11534.7558442932</v>
      </c>
      <c r="I256">
        <v>1.9923999999999999</v>
      </c>
      <c r="J256">
        <v>2.5739999999999998</v>
      </c>
      <c r="K256">
        <v>3.2717000000000001</v>
      </c>
      <c r="L256">
        <v>0.2</v>
      </c>
      <c r="M256" t="s">
        <v>3183</v>
      </c>
      <c r="N256" t="s">
        <v>3183</v>
      </c>
    </row>
    <row r="257" spans="1:14" x14ac:dyDescent="0.25">
      <c r="A257" t="str">
        <f t="shared" si="3"/>
        <v>9_NE_1</v>
      </c>
      <c r="B257">
        <v>9</v>
      </c>
      <c r="C257" t="s">
        <v>1370</v>
      </c>
      <c r="D257">
        <v>1</v>
      </c>
      <c r="E257">
        <v>80895.000000000029</v>
      </c>
      <c r="F257">
        <v>1402.2819500084456</v>
      </c>
      <c r="G257">
        <v>832.42426700405281</v>
      </c>
      <c r="H257">
        <v>2234.7062170124982</v>
      </c>
      <c r="I257">
        <v>1.7335</v>
      </c>
      <c r="J257">
        <v>2.2810000000000001</v>
      </c>
      <c r="K257">
        <v>2.4863</v>
      </c>
      <c r="L257">
        <v>0.65</v>
      </c>
      <c r="M257" t="s">
        <v>3183</v>
      </c>
      <c r="N257" t="s">
        <v>3183</v>
      </c>
    </row>
    <row r="258" spans="1:14" x14ac:dyDescent="0.25">
      <c r="A258" t="str">
        <f t="shared" si="3"/>
        <v>9_NE_2</v>
      </c>
      <c r="B258">
        <v>9</v>
      </c>
      <c r="C258" t="s">
        <v>1370</v>
      </c>
      <c r="D258">
        <v>2</v>
      </c>
      <c r="E258">
        <v>161790.00000000003</v>
      </c>
      <c r="F258">
        <v>2952.1455085851903</v>
      </c>
      <c r="G258">
        <v>1764.2603086747431</v>
      </c>
      <c r="H258">
        <v>4716.4058172599334</v>
      </c>
      <c r="I258">
        <v>1.8247</v>
      </c>
      <c r="J258">
        <v>2.4169999999999998</v>
      </c>
      <c r="K258">
        <v>2.6389</v>
      </c>
      <c r="L258">
        <v>0.65</v>
      </c>
      <c r="M258" t="s">
        <v>3183</v>
      </c>
      <c r="N258" t="s">
        <v>3183</v>
      </c>
    </row>
    <row r="259" spans="1:14" x14ac:dyDescent="0.25">
      <c r="A259" t="str">
        <f t="shared" si="3"/>
        <v>9_NE_3</v>
      </c>
      <c r="B259">
        <v>9</v>
      </c>
      <c r="C259" t="s">
        <v>1370</v>
      </c>
      <c r="D259">
        <v>3</v>
      </c>
      <c r="E259">
        <v>242685.00000000003</v>
      </c>
      <c r="F259">
        <v>4555.6594712758215</v>
      </c>
      <c r="G259">
        <v>2757.3578618809152</v>
      </c>
      <c r="H259">
        <v>7313.0173331567366</v>
      </c>
      <c r="I259">
        <v>1.8772</v>
      </c>
      <c r="J259">
        <v>2.5179999999999998</v>
      </c>
      <c r="K259">
        <v>2.7372000000000001</v>
      </c>
      <c r="L259">
        <v>0.65</v>
      </c>
      <c r="M259" t="s">
        <v>3183</v>
      </c>
      <c r="N259" t="s">
        <v>3183</v>
      </c>
    </row>
    <row r="260" spans="1:14" x14ac:dyDescent="0.25">
      <c r="A260" t="str">
        <f t="shared" si="3"/>
        <v>9_NE_4</v>
      </c>
      <c r="B260">
        <v>9</v>
      </c>
      <c r="C260" t="s">
        <v>1370</v>
      </c>
      <c r="D260">
        <v>4</v>
      </c>
      <c r="E260">
        <v>323646.52795298764</v>
      </c>
      <c r="F260">
        <v>6184.2154761196562</v>
      </c>
      <c r="G260">
        <v>3784.8924349913646</v>
      </c>
      <c r="H260">
        <v>9969.1079111110212</v>
      </c>
      <c r="I260">
        <v>1.9108000000000001</v>
      </c>
      <c r="J260">
        <v>2.5920000000000001</v>
      </c>
      <c r="K260">
        <v>2.8041</v>
      </c>
      <c r="L260">
        <v>0.65</v>
      </c>
      <c r="M260" t="s">
        <v>3183</v>
      </c>
      <c r="N260" t="s">
        <v>3183</v>
      </c>
    </row>
    <row r="261" spans="1:14" x14ac:dyDescent="0.25">
      <c r="A261" t="str">
        <f t="shared" si="3"/>
        <v>9_NE_5</v>
      </c>
      <c r="B261">
        <v>9</v>
      </c>
      <c r="C261" t="s">
        <v>1370</v>
      </c>
      <c r="D261">
        <v>5</v>
      </c>
      <c r="E261">
        <v>404530.37931359862</v>
      </c>
      <c r="F261">
        <v>7829.0036001139406</v>
      </c>
      <c r="G261">
        <v>4857.4461431979416</v>
      </c>
      <c r="H261">
        <v>12686.449743311881</v>
      </c>
      <c r="I261">
        <v>1.9353</v>
      </c>
      <c r="J261">
        <v>2.6619999999999999</v>
      </c>
      <c r="K261">
        <v>2.8599000000000001</v>
      </c>
      <c r="L261">
        <v>0.65</v>
      </c>
      <c r="M261" t="s">
        <v>3183</v>
      </c>
      <c r="N261" t="s">
        <v>3183</v>
      </c>
    </row>
    <row r="262" spans="1:14" x14ac:dyDescent="0.25">
      <c r="A262" t="str">
        <f t="shared" si="3"/>
        <v>10_NE_1</v>
      </c>
      <c r="B262">
        <v>10</v>
      </c>
      <c r="C262" t="s">
        <v>1370</v>
      </c>
      <c r="D262">
        <v>1</v>
      </c>
      <c r="E262">
        <v>94750.999999999942</v>
      </c>
      <c r="F262">
        <v>1642.4700790561856</v>
      </c>
      <c r="G262">
        <v>918.71771747713399</v>
      </c>
      <c r="H262">
        <v>2561.1877965333197</v>
      </c>
      <c r="I262">
        <v>1.7335</v>
      </c>
      <c r="J262">
        <v>2.5169999999999999</v>
      </c>
      <c r="K262">
        <v>2.4697</v>
      </c>
      <c r="L262">
        <v>0.65</v>
      </c>
      <c r="M262" t="s">
        <v>3183</v>
      </c>
      <c r="N262" t="s">
        <v>3183</v>
      </c>
    </row>
    <row r="263" spans="1:14" x14ac:dyDescent="0.25">
      <c r="A263" t="str">
        <f t="shared" si="3"/>
        <v>10_NE_2</v>
      </c>
      <c r="B263">
        <v>10</v>
      </c>
      <c r="C263" t="s">
        <v>1370</v>
      </c>
      <c r="D263">
        <v>2</v>
      </c>
      <c r="E263">
        <v>189501.9999999998</v>
      </c>
      <c r="F263">
        <v>3457.8000999314586</v>
      </c>
      <c r="G263">
        <v>1952.5862820317973</v>
      </c>
      <c r="H263">
        <v>5410.3863819632561</v>
      </c>
      <c r="I263">
        <v>1.8247</v>
      </c>
      <c r="J263">
        <v>2.6749999999999998</v>
      </c>
      <c r="K263">
        <v>2.6217000000000001</v>
      </c>
      <c r="L263">
        <v>0.65</v>
      </c>
      <c r="M263" t="s">
        <v>3183</v>
      </c>
      <c r="N263" t="s">
        <v>3183</v>
      </c>
    </row>
    <row r="264" spans="1:14" x14ac:dyDescent="0.25">
      <c r="A264" t="str">
        <f t="shared" ref="A264:A327" si="4">B264&amp;"_"&amp;C264&amp;"_"&amp;D264</f>
        <v>10_NE_3</v>
      </c>
      <c r="B264">
        <v>10</v>
      </c>
      <c r="C264" t="s">
        <v>1370</v>
      </c>
      <c r="D264">
        <v>3</v>
      </c>
      <c r="E264">
        <v>284253</v>
      </c>
      <c r="F264">
        <v>5335.9699680184749</v>
      </c>
      <c r="G264">
        <v>3056.1345901004142</v>
      </c>
      <c r="H264">
        <v>8392.1045581188882</v>
      </c>
      <c r="I264">
        <v>1.8772</v>
      </c>
      <c r="J264">
        <v>2.7909999999999999</v>
      </c>
      <c r="K264">
        <v>2.7189999999999999</v>
      </c>
      <c r="L264">
        <v>0.65</v>
      </c>
      <c r="M264" t="s">
        <v>3183</v>
      </c>
      <c r="N264" t="s">
        <v>3183</v>
      </c>
    </row>
    <row r="265" spans="1:14" x14ac:dyDescent="0.25">
      <c r="A265" t="str">
        <f t="shared" si="4"/>
        <v>10_NE_4</v>
      </c>
      <c r="B265">
        <v>10</v>
      </c>
      <c r="C265" t="s">
        <v>1370</v>
      </c>
      <c r="D265">
        <v>4</v>
      </c>
      <c r="E265">
        <v>379081.9231111136</v>
      </c>
      <c r="F265">
        <v>7243.4711734694729</v>
      </c>
      <c r="G265">
        <v>4198.0571402820497</v>
      </c>
      <c r="H265">
        <v>11441.528313751522</v>
      </c>
      <c r="I265">
        <v>1.9108000000000001</v>
      </c>
      <c r="J265">
        <v>2.875</v>
      </c>
      <c r="K265">
        <v>2.7848999999999999</v>
      </c>
      <c r="L265">
        <v>0.65</v>
      </c>
      <c r="M265" t="s">
        <v>3183</v>
      </c>
      <c r="N265" t="s">
        <v>3183</v>
      </c>
    </row>
    <row r="266" spans="1:14" x14ac:dyDescent="0.25">
      <c r="A266" t="str">
        <f t="shared" si="4"/>
        <v>10_NE_5</v>
      </c>
      <c r="B266">
        <v>10</v>
      </c>
      <c r="C266" t="s">
        <v>1370</v>
      </c>
      <c r="D266">
        <v>5</v>
      </c>
      <c r="E266">
        <v>473819.86489081918</v>
      </c>
      <c r="F266">
        <v>9169.9847965188819</v>
      </c>
      <c r="G266">
        <v>5390.2000256540641</v>
      </c>
      <c r="H266">
        <v>14560.184822172945</v>
      </c>
      <c r="I266">
        <v>1.9353</v>
      </c>
      <c r="J266">
        <v>2.9540000000000002</v>
      </c>
      <c r="K266">
        <v>2.8395999999999999</v>
      </c>
      <c r="L266">
        <v>0.65</v>
      </c>
      <c r="M266" t="s">
        <v>3183</v>
      </c>
      <c r="N266" t="s">
        <v>3183</v>
      </c>
    </row>
    <row r="267" spans="1:14" x14ac:dyDescent="0.25">
      <c r="A267" t="str">
        <f t="shared" si="4"/>
        <v>11_NE_1</v>
      </c>
      <c r="B267">
        <v>11</v>
      </c>
      <c r="C267" t="s">
        <v>1370</v>
      </c>
      <c r="D267">
        <v>1</v>
      </c>
      <c r="E267">
        <v>116250.99999999983</v>
      </c>
      <c r="F267">
        <v>2015.1638416519161</v>
      </c>
      <c r="G267">
        <v>1052.0839251537186</v>
      </c>
      <c r="H267">
        <v>3067.2477668056345</v>
      </c>
      <c r="I267">
        <v>1.7335</v>
      </c>
      <c r="J267">
        <v>2.8820000000000001</v>
      </c>
      <c r="K267">
        <v>2.4514</v>
      </c>
      <c r="L267">
        <v>0.65</v>
      </c>
      <c r="M267" t="s">
        <v>3183</v>
      </c>
      <c r="N267" t="s">
        <v>3183</v>
      </c>
    </row>
    <row r="268" spans="1:14" x14ac:dyDescent="0.25">
      <c r="A268" t="str">
        <f t="shared" si="4"/>
        <v>11_NE_2</v>
      </c>
      <c r="B268">
        <v>11</v>
      </c>
      <c r="C268" t="s">
        <v>1370</v>
      </c>
      <c r="D268">
        <v>2</v>
      </c>
      <c r="E268">
        <v>232501.99999999983</v>
      </c>
      <c r="F268">
        <v>4242.4113668154632</v>
      </c>
      <c r="G268">
        <v>2243.6427183836163</v>
      </c>
      <c r="H268">
        <v>6486.0540851990791</v>
      </c>
      <c r="I268">
        <v>1.8247</v>
      </c>
      <c r="J268">
        <v>3.073</v>
      </c>
      <c r="K268">
        <v>2.6027</v>
      </c>
      <c r="L268">
        <v>0.65</v>
      </c>
      <c r="M268" t="s">
        <v>3183</v>
      </c>
      <c r="N268" t="s">
        <v>3183</v>
      </c>
    </row>
    <row r="269" spans="1:14" x14ac:dyDescent="0.25">
      <c r="A269" t="str">
        <f t="shared" si="4"/>
        <v>11_NE_3</v>
      </c>
      <c r="B269">
        <v>11</v>
      </c>
      <c r="C269" t="s">
        <v>1370</v>
      </c>
      <c r="D269">
        <v>3</v>
      </c>
      <c r="E269">
        <v>348752.99999999924</v>
      </c>
      <c r="F269">
        <v>6546.7577624733922</v>
      </c>
      <c r="G269">
        <v>3517.8912500033102</v>
      </c>
      <c r="H269">
        <v>10064.649012476702</v>
      </c>
      <c r="I269">
        <v>1.8772</v>
      </c>
      <c r="J269">
        <v>3.2130000000000001</v>
      </c>
      <c r="K269">
        <v>2.6989000000000001</v>
      </c>
      <c r="L269">
        <v>0.65</v>
      </c>
      <c r="M269" t="s">
        <v>3183</v>
      </c>
      <c r="N269" t="s">
        <v>3183</v>
      </c>
    </row>
    <row r="270" spans="1:14" x14ac:dyDescent="0.25">
      <c r="A270" t="str">
        <f t="shared" si="4"/>
        <v>11_NE_4</v>
      </c>
      <c r="B270">
        <v>11</v>
      </c>
      <c r="C270" t="s">
        <v>1370</v>
      </c>
      <c r="D270">
        <v>4</v>
      </c>
      <c r="E270">
        <v>465099.60468586121</v>
      </c>
      <c r="F270">
        <v>8887.0910849173197</v>
      </c>
      <c r="G270">
        <v>4836.5988216948626</v>
      </c>
      <c r="H270">
        <v>13723.689906612182</v>
      </c>
      <c r="I270">
        <v>1.9108000000000001</v>
      </c>
      <c r="J270">
        <v>3.3130000000000002</v>
      </c>
      <c r="K270">
        <v>2.7637</v>
      </c>
      <c r="L270">
        <v>0.65</v>
      </c>
      <c r="M270" t="s">
        <v>3183</v>
      </c>
      <c r="N270" t="s">
        <v>3183</v>
      </c>
    </row>
    <row r="271" spans="1:14" x14ac:dyDescent="0.25">
      <c r="A271" t="str">
        <f t="shared" si="4"/>
        <v>11_NE_5</v>
      </c>
      <c r="B271">
        <v>11</v>
      </c>
      <c r="C271" t="s">
        <v>1370</v>
      </c>
      <c r="D271">
        <v>5</v>
      </c>
      <c r="E271">
        <v>581334.58341782726</v>
      </c>
      <c r="F271">
        <v>11250.75094278814</v>
      </c>
      <c r="G271">
        <v>6213.5649469044156</v>
      </c>
      <c r="H271">
        <v>17464.315889692556</v>
      </c>
      <c r="I271">
        <v>1.9353</v>
      </c>
      <c r="J271">
        <v>3.4049999999999998</v>
      </c>
      <c r="K271">
        <v>2.8172000000000001</v>
      </c>
      <c r="L271">
        <v>0.65</v>
      </c>
      <c r="M271" t="s">
        <v>3183</v>
      </c>
      <c r="N271" t="s">
        <v>3183</v>
      </c>
    </row>
    <row r="272" spans="1:14" x14ac:dyDescent="0.25">
      <c r="A272" t="str">
        <f t="shared" si="4"/>
        <v>12_NE_1</v>
      </c>
      <c r="B272">
        <v>12</v>
      </c>
      <c r="C272" t="s">
        <v>1370</v>
      </c>
      <c r="D272">
        <v>1</v>
      </c>
      <c r="E272">
        <v>141250.99999999994</v>
      </c>
      <c r="F272">
        <v>2448.5286818795062</v>
      </c>
      <c r="G272">
        <v>1207.4146105652787</v>
      </c>
      <c r="H272">
        <v>3655.9432924447847</v>
      </c>
      <c r="I272">
        <v>1.7335</v>
      </c>
      <c r="J272">
        <v>3.3079999999999998</v>
      </c>
      <c r="K272">
        <v>2.4373999999999998</v>
      </c>
      <c r="L272">
        <v>0.65</v>
      </c>
      <c r="M272" t="s">
        <v>3183</v>
      </c>
      <c r="N272" t="s">
        <v>3183</v>
      </c>
    </row>
    <row r="273" spans="1:14" x14ac:dyDescent="0.25">
      <c r="A273" t="str">
        <f t="shared" si="4"/>
        <v>12_NE_2</v>
      </c>
      <c r="B273">
        <v>12</v>
      </c>
      <c r="C273" t="s">
        <v>1370</v>
      </c>
      <c r="D273">
        <v>2</v>
      </c>
      <c r="E273">
        <v>282501.99999999988</v>
      </c>
      <c r="F273">
        <v>5154.7500492387235</v>
      </c>
      <c r="G273">
        <v>2582.6344195463535</v>
      </c>
      <c r="H273">
        <v>7737.3844687850769</v>
      </c>
      <c r="I273">
        <v>1.8247</v>
      </c>
      <c r="J273">
        <v>3.5379999999999998</v>
      </c>
      <c r="K273">
        <v>2.5880000000000001</v>
      </c>
      <c r="L273">
        <v>0.65</v>
      </c>
      <c r="M273" t="s">
        <v>3183</v>
      </c>
      <c r="N273" t="s">
        <v>3183</v>
      </c>
    </row>
    <row r="274" spans="1:14" x14ac:dyDescent="0.25">
      <c r="A274" t="str">
        <f t="shared" si="4"/>
        <v>12_NE_3</v>
      </c>
      <c r="B274">
        <v>12</v>
      </c>
      <c r="C274" t="s">
        <v>1370</v>
      </c>
      <c r="D274">
        <v>3</v>
      </c>
      <c r="E274">
        <v>423753.00000000023</v>
      </c>
      <c r="F274">
        <v>7954.650546723281</v>
      </c>
      <c r="G274">
        <v>4055.6967844785104</v>
      </c>
      <c r="H274">
        <v>12010.347331201792</v>
      </c>
      <c r="I274">
        <v>1.8772</v>
      </c>
      <c r="J274">
        <v>3.7040000000000002</v>
      </c>
      <c r="K274">
        <v>2.6833999999999998</v>
      </c>
      <c r="L274">
        <v>0.65</v>
      </c>
      <c r="M274" t="s">
        <v>3183</v>
      </c>
      <c r="N274" t="s">
        <v>3183</v>
      </c>
    </row>
    <row r="275" spans="1:14" x14ac:dyDescent="0.25">
      <c r="A275" t="str">
        <f t="shared" si="4"/>
        <v>12_NE_4</v>
      </c>
      <c r="B275">
        <v>12</v>
      </c>
      <c r="C275" t="s">
        <v>1370</v>
      </c>
      <c r="D275">
        <v>4</v>
      </c>
      <c r="E275">
        <v>565120.16465649847</v>
      </c>
      <c r="F275">
        <v>10798.277028461309</v>
      </c>
      <c r="G275">
        <v>5580.3051894582204</v>
      </c>
      <c r="H275">
        <v>16378.582217919529</v>
      </c>
      <c r="I275">
        <v>1.9108000000000001</v>
      </c>
      <c r="J275">
        <v>3.8220000000000001</v>
      </c>
      <c r="K275">
        <v>2.7473999999999998</v>
      </c>
      <c r="L275">
        <v>0.65</v>
      </c>
      <c r="M275" t="s">
        <v>3183</v>
      </c>
      <c r="N275" t="s">
        <v>3183</v>
      </c>
    </row>
    <row r="276" spans="1:14" x14ac:dyDescent="0.25">
      <c r="A276" t="str">
        <f t="shared" si="4"/>
        <v>12_NE_5</v>
      </c>
      <c r="B276">
        <v>12</v>
      </c>
      <c r="C276" t="s">
        <v>1370</v>
      </c>
      <c r="D276">
        <v>5</v>
      </c>
      <c r="E276">
        <v>706351.69798411801</v>
      </c>
      <c r="F276">
        <v>13670.246461705845</v>
      </c>
      <c r="G276">
        <v>7172.5343081254932</v>
      </c>
      <c r="H276">
        <v>20842.780769831337</v>
      </c>
      <c r="I276">
        <v>1.9353</v>
      </c>
      <c r="J276">
        <v>3.93</v>
      </c>
      <c r="K276">
        <v>2.7999000000000001</v>
      </c>
      <c r="L276">
        <v>0.65</v>
      </c>
      <c r="M276" t="s">
        <v>3183</v>
      </c>
      <c r="N276" t="s">
        <v>3183</v>
      </c>
    </row>
    <row r="277" spans="1:14" x14ac:dyDescent="0.25">
      <c r="A277" t="str">
        <f t="shared" si="4"/>
        <v>13_NE_1</v>
      </c>
      <c r="B277">
        <v>13</v>
      </c>
      <c r="C277" t="s">
        <v>1370</v>
      </c>
      <c r="D277">
        <v>1</v>
      </c>
      <c r="E277">
        <v>166251.00000000009</v>
      </c>
      <c r="F277">
        <v>2881.8935221071019</v>
      </c>
      <c r="G277">
        <v>1362.7452959768239</v>
      </c>
      <c r="H277">
        <v>4244.6388180839258</v>
      </c>
      <c r="I277">
        <v>1.7335</v>
      </c>
      <c r="J277">
        <v>3.734</v>
      </c>
      <c r="K277">
        <v>2.4275000000000002</v>
      </c>
      <c r="L277">
        <v>0.65</v>
      </c>
      <c r="M277" t="s">
        <v>3183</v>
      </c>
      <c r="N277" t="s">
        <v>3183</v>
      </c>
    </row>
    <row r="278" spans="1:14" x14ac:dyDescent="0.25">
      <c r="A278" t="str">
        <f t="shared" si="4"/>
        <v>13_NE_2</v>
      </c>
      <c r="B278">
        <v>13</v>
      </c>
      <c r="C278" t="s">
        <v>1370</v>
      </c>
      <c r="D278">
        <v>2</v>
      </c>
      <c r="E278">
        <v>332502.00000000017</v>
      </c>
      <c r="F278">
        <v>6067.0887316619883</v>
      </c>
      <c r="G278">
        <v>2921.6261207091366</v>
      </c>
      <c r="H278">
        <v>8988.7148523711257</v>
      </c>
      <c r="I278">
        <v>1.8247</v>
      </c>
      <c r="J278">
        <v>4.0019999999999998</v>
      </c>
      <c r="K278">
        <v>2.5777000000000001</v>
      </c>
      <c r="L278">
        <v>0.65</v>
      </c>
      <c r="M278" t="s">
        <v>3183</v>
      </c>
      <c r="N278" t="s">
        <v>3183</v>
      </c>
    </row>
    <row r="279" spans="1:14" x14ac:dyDescent="0.25">
      <c r="A279" t="str">
        <f t="shared" si="4"/>
        <v>13_NE_3</v>
      </c>
      <c r="B279">
        <v>13</v>
      </c>
      <c r="C279" t="s">
        <v>1370</v>
      </c>
      <c r="D279">
        <v>3</v>
      </c>
      <c r="E279">
        <v>498753</v>
      </c>
      <c r="F279">
        <v>9362.543330973187</v>
      </c>
      <c r="G279">
        <v>4593.5023189537906</v>
      </c>
      <c r="H279">
        <v>13956.045649926979</v>
      </c>
      <c r="I279">
        <v>1.8772</v>
      </c>
      <c r="J279">
        <v>4.1950000000000003</v>
      </c>
      <c r="K279">
        <v>2.6724999999999999</v>
      </c>
      <c r="L279">
        <v>0.65</v>
      </c>
      <c r="M279" t="s">
        <v>3183</v>
      </c>
      <c r="N279" t="s">
        <v>3183</v>
      </c>
    </row>
    <row r="280" spans="1:14" x14ac:dyDescent="0.25">
      <c r="A280" t="str">
        <f t="shared" si="4"/>
        <v>13_NE_4</v>
      </c>
      <c r="B280">
        <v>13</v>
      </c>
      <c r="C280" t="s">
        <v>1370</v>
      </c>
      <c r="D280">
        <v>4</v>
      </c>
      <c r="E280">
        <v>665140.7246271366</v>
      </c>
      <c r="F280">
        <v>12709.462972005287</v>
      </c>
      <c r="G280">
        <v>6324.0115572215836</v>
      </c>
      <c r="H280">
        <v>19033.474529226871</v>
      </c>
      <c r="I280">
        <v>1.9108000000000001</v>
      </c>
      <c r="J280">
        <v>4.3319999999999999</v>
      </c>
      <c r="K280">
        <v>2.7360000000000002</v>
      </c>
      <c r="L280">
        <v>0.65</v>
      </c>
      <c r="M280" t="s">
        <v>3183</v>
      </c>
      <c r="N280" t="s">
        <v>3183</v>
      </c>
    </row>
    <row r="281" spans="1:14" x14ac:dyDescent="0.25">
      <c r="A281" t="str">
        <f t="shared" si="4"/>
        <v>13_NE_5</v>
      </c>
      <c r="B281">
        <v>13</v>
      </c>
      <c r="C281" t="s">
        <v>1370</v>
      </c>
      <c r="D281">
        <v>5</v>
      </c>
      <c r="E281">
        <v>831368.81255040714</v>
      </c>
      <c r="F281">
        <v>16089.741980623545</v>
      </c>
      <c r="G281">
        <v>8131.5036693467418</v>
      </c>
      <c r="H281">
        <v>24221.245649970286</v>
      </c>
      <c r="I281">
        <v>1.9353</v>
      </c>
      <c r="J281">
        <v>4.4560000000000004</v>
      </c>
      <c r="K281">
        <v>2.7877999999999998</v>
      </c>
      <c r="L281">
        <v>0.65</v>
      </c>
      <c r="M281" t="s">
        <v>3183</v>
      </c>
      <c r="N281" t="s">
        <v>3183</v>
      </c>
    </row>
    <row r="282" spans="1:14" x14ac:dyDescent="0.25">
      <c r="A282" t="str">
        <f t="shared" si="4"/>
        <v>14_NE_1</v>
      </c>
      <c r="B282">
        <v>14</v>
      </c>
      <c r="C282" t="s">
        <v>1370</v>
      </c>
      <c r="D282">
        <v>1</v>
      </c>
      <c r="E282">
        <v>191250.99999999991</v>
      </c>
      <c r="F282">
        <v>3315.258362334695</v>
      </c>
      <c r="G282">
        <v>1518.0759813883631</v>
      </c>
      <c r="H282">
        <v>4833.3343437230578</v>
      </c>
      <c r="I282">
        <v>1.7335</v>
      </c>
      <c r="J282">
        <v>4.1589999999999998</v>
      </c>
      <c r="K282">
        <v>2.4201999999999999</v>
      </c>
      <c r="L282">
        <v>0.65</v>
      </c>
      <c r="M282" t="s">
        <v>3183</v>
      </c>
      <c r="N282" t="s">
        <v>3183</v>
      </c>
    </row>
    <row r="283" spans="1:14" x14ac:dyDescent="0.25">
      <c r="A283" t="str">
        <f t="shared" si="4"/>
        <v>14_NE_2</v>
      </c>
      <c r="B283">
        <v>14</v>
      </c>
      <c r="C283" t="s">
        <v>1370</v>
      </c>
      <c r="D283">
        <v>2</v>
      </c>
      <c r="E283">
        <v>382502.00000000064</v>
      </c>
      <c r="F283">
        <v>6979.4274140852567</v>
      </c>
      <c r="G283">
        <v>3260.6178218718146</v>
      </c>
      <c r="H283">
        <v>10240.045235957072</v>
      </c>
      <c r="I283">
        <v>1.8247</v>
      </c>
      <c r="J283">
        <v>4.4669999999999996</v>
      </c>
      <c r="K283">
        <v>2.5701000000000001</v>
      </c>
      <c r="L283">
        <v>0.65</v>
      </c>
      <c r="M283" t="s">
        <v>3183</v>
      </c>
      <c r="N283" t="s">
        <v>3183</v>
      </c>
    </row>
    <row r="284" spans="1:14" x14ac:dyDescent="0.25">
      <c r="A284" t="str">
        <f t="shared" si="4"/>
        <v>14_NE_3</v>
      </c>
      <c r="B284">
        <v>14</v>
      </c>
      <c r="C284" t="s">
        <v>1370</v>
      </c>
      <c r="D284">
        <v>3</v>
      </c>
      <c r="E284">
        <v>573753.00000000012</v>
      </c>
      <c r="F284">
        <v>10770.436115223079</v>
      </c>
      <c r="G284">
        <v>5131.3078534289725</v>
      </c>
      <c r="H284">
        <v>15901.743968652052</v>
      </c>
      <c r="I284">
        <v>1.8772</v>
      </c>
      <c r="J284">
        <v>4.6859999999999999</v>
      </c>
      <c r="K284">
        <v>2.6644999999999999</v>
      </c>
      <c r="L284">
        <v>0.65</v>
      </c>
      <c r="M284" t="s">
        <v>3183</v>
      </c>
      <c r="N284" t="s">
        <v>3183</v>
      </c>
    </row>
    <row r="285" spans="1:14" x14ac:dyDescent="0.25">
      <c r="A285" t="str">
        <f t="shared" si="4"/>
        <v>14_NE_4</v>
      </c>
      <c r="B285">
        <v>14</v>
      </c>
      <c r="C285" t="s">
        <v>1370</v>
      </c>
      <c r="D285">
        <v>4</v>
      </c>
      <c r="E285">
        <v>765161.28459777299</v>
      </c>
      <c r="F285">
        <v>14620.648915549287</v>
      </c>
      <c r="G285">
        <v>7067.7179249848496</v>
      </c>
      <c r="H285">
        <v>21688.366840534138</v>
      </c>
      <c r="I285">
        <v>1.9108000000000001</v>
      </c>
      <c r="J285">
        <v>4.8410000000000002</v>
      </c>
      <c r="K285">
        <v>2.7275</v>
      </c>
      <c r="L285">
        <v>0.65</v>
      </c>
      <c r="M285" t="s">
        <v>3183</v>
      </c>
      <c r="N285" t="s">
        <v>3183</v>
      </c>
    </row>
    <row r="286" spans="1:14" x14ac:dyDescent="0.25">
      <c r="A286" t="str">
        <f t="shared" si="4"/>
        <v>14_NE_5</v>
      </c>
      <c r="B286">
        <v>14</v>
      </c>
      <c r="C286" t="s">
        <v>1370</v>
      </c>
      <c r="D286">
        <v>5</v>
      </c>
      <c r="E286">
        <v>956385.92711669486</v>
      </c>
      <c r="F286">
        <v>18509.23749954125</v>
      </c>
      <c r="G286">
        <v>9090.4730305677258</v>
      </c>
      <c r="H286">
        <v>27599.710530108976</v>
      </c>
      <c r="I286">
        <v>1.9353</v>
      </c>
      <c r="J286">
        <v>4.9809999999999999</v>
      </c>
      <c r="K286">
        <v>2.7789000000000001</v>
      </c>
      <c r="L286">
        <v>0.65</v>
      </c>
      <c r="M286" t="s">
        <v>3183</v>
      </c>
      <c r="N286" t="s">
        <v>3183</v>
      </c>
    </row>
    <row r="287" spans="1:14" x14ac:dyDescent="0.25">
      <c r="A287" t="str">
        <f t="shared" si="4"/>
        <v>15_NE_1</v>
      </c>
      <c r="B287">
        <v>15</v>
      </c>
      <c r="C287" t="s">
        <v>1370</v>
      </c>
      <c r="D287">
        <v>1</v>
      </c>
      <c r="E287">
        <v>232500.9999999998</v>
      </c>
      <c r="F287">
        <v>4030.3103487102212</v>
      </c>
      <c r="G287">
        <v>1774.6053785074218</v>
      </c>
      <c r="H287">
        <v>5804.9157272176435</v>
      </c>
      <c r="I287">
        <v>1.7335</v>
      </c>
      <c r="J287">
        <v>4.8620000000000001</v>
      </c>
      <c r="K287">
        <v>2.4117000000000002</v>
      </c>
      <c r="L287">
        <v>0.65</v>
      </c>
      <c r="M287" t="s">
        <v>3183</v>
      </c>
      <c r="N287" t="s">
        <v>3183</v>
      </c>
    </row>
    <row r="288" spans="1:14" x14ac:dyDescent="0.25">
      <c r="A288" t="str">
        <f t="shared" si="4"/>
        <v>15_NE_2</v>
      </c>
      <c r="B288">
        <v>15</v>
      </c>
      <c r="C288" t="s">
        <v>1370</v>
      </c>
      <c r="D288">
        <v>2</v>
      </c>
      <c r="E288">
        <v>465001.99999999983</v>
      </c>
      <c r="F288">
        <v>8484.7862400836166</v>
      </c>
      <c r="G288">
        <v>3820.4645859131924</v>
      </c>
      <c r="H288">
        <v>12305.250825996809</v>
      </c>
      <c r="I288">
        <v>1.8247</v>
      </c>
      <c r="J288">
        <v>5.234</v>
      </c>
      <c r="K288">
        <v>2.5613000000000001</v>
      </c>
      <c r="L288">
        <v>0.65</v>
      </c>
      <c r="M288" t="s">
        <v>3183</v>
      </c>
      <c r="N288" t="s">
        <v>3183</v>
      </c>
    </row>
    <row r="289" spans="1:14" x14ac:dyDescent="0.25">
      <c r="A289" t="str">
        <f t="shared" si="4"/>
        <v>15_NE_3</v>
      </c>
      <c r="B289">
        <v>15</v>
      </c>
      <c r="C289" t="s">
        <v>1370</v>
      </c>
      <c r="D289">
        <v>3</v>
      </c>
      <c r="E289">
        <v>697503.00000000035</v>
      </c>
      <c r="F289">
        <v>13093.459209235361</v>
      </c>
      <c r="G289">
        <v>6019.4970921832919</v>
      </c>
      <c r="H289">
        <v>19112.956301418653</v>
      </c>
      <c r="I289">
        <v>1.8772</v>
      </c>
      <c r="J289">
        <v>5.4969999999999999</v>
      </c>
      <c r="K289">
        <v>2.6551999999999998</v>
      </c>
      <c r="L289">
        <v>0.65</v>
      </c>
      <c r="M289" t="s">
        <v>3183</v>
      </c>
      <c r="N289" t="s">
        <v>3183</v>
      </c>
    </row>
    <row r="290" spans="1:14" x14ac:dyDescent="0.25">
      <c r="A290" t="str">
        <f t="shared" si="4"/>
        <v>15_NE_4</v>
      </c>
      <c r="B290">
        <v>15</v>
      </c>
      <c r="C290" t="s">
        <v>1370</v>
      </c>
      <c r="D290">
        <v>4</v>
      </c>
      <c r="E290">
        <v>930195.20854932535</v>
      </c>
      <c r="F290">
        <v>17774.105722396856</v>
      </c>
      <c r="G290">
        <v>8295.9539262907492</v>
      </c>
      <c r="H290">
        <v>26070.059648687606</v>
      </c>
      <c r="I290">
        <v>1.9108000000000001</v>
      </c>
      <c r="J290">
        <v>5.6820000000000004</v>
      </c>
      <c r="K290">
        <v>2.7176999999999998</v>
      </c>
      <c r="L290">
        <v>0.65</v>
      </c>
      <c r="M290" t="s">
        <v>3183</v>
      </c>
      <c r="N290" t="s">
        <v>3183</v>
      </c>
    </row>
    <row r="291" spans="1:14" x14ac:dyDescent="0.25">
      <c r="A291" t="str">
        <f t="shared" si="4"/>
        <v>15_NE_5</v>
      </c>
      <c r="B291">
        <v>15</v>
      </c>
      <c r="C291" t="s">
        <v>1370</v>
      </c>
      <c r="D291">
        <v>5</v>
      </c>
      <c r="E291">
        <v>1162664.1661510738</v>
      </c>
      <c r="F291">
        <v>22501.405105755435</v>
      </c>
      <c r="G291">
        <v>10674.217543796351</v>
      </c>
      <c r="H291">
        <v>33175.622649551784</v>
      </c>
      <c r="I291">
        <v>1.9353</v>
      </c>
      <c r="J291">
        <v>5.8490000000000002</v>
      </c>
      <c r="K291">
        <v>2.7684000000000002</v>
      </c>
      <c r="L291">
        <v>0.65</v>
      </c>
      <c r="M291" t="s">
        <v>3183</v>
      </c>
      <c r="N291" t="s">
        <v>3183</v>
      </c>
    </row>
    <row r="292" spans="1:14" x14ac:dyDescent="0.25">
      <c r="A292" t="str">
        <f t="shared" si="4"/>
        <v>16_NE_1</v>
      </c>
      <c r="B292">
        <v>16</v>
      </c>
      <c r="C292" t="s">
        <v>1370</v>
      </c>
      <c r="D292">
        <v>1</v>
      </c>
      <c r="E292">
        <v>277951</v>
      </c>
      <c r="F292">
        <v>4818.1676282439839</v>
      </c>
      <c r="G292">
        <v>2056.2453958950364</v>
      </c>
      <c r="H292">
        <v>6874.4130241390203</v>
      </c>
      <c r="I292">
        <v>1.7335</v>
      </c>
      <c r="J292">
        <v>5.6340000000000003</v>
      </c>
      <c r="K292">
        <v>2.4049999999999998</v>
      </c>
      <c r="L292">
        <v>0.65</v>
      </c>
      <c r="M292" t="s">
        <v>3183</v>
      </c>
      <c r="N292" t="s">
        <v>3183</v>
      </c>
    </row>
    <row r="293" spans="1:14" x14ac:dyDescent="0.25">
      <c r="A293" t="str">
        <f t="shared" si="4"/>
        <v>16_NE_2</v>
      </c>
      <c r="B293">
        <v>16</v>
      </c>
      <c r="C293" t="s">
        <v>1370</v>
      </c>
      <c r="D293">
        <v>2</v>
      </c>
      <c r="E293">
        <v>555901.99999999988</v>
      </c>
      <c r="F293">
        <v>10143.417964729129</v>
      </c>
      <c r="G293">
        <v>4435.1112297385826</v>
      </c>
      <c r="H293">
        <v>14578.529194467712</v>
      </c>
      <c r="I293">
        <v>1.8247</v>
      </c>
      <c r="J293">
        <v>6.0750000000000002</v>
      </c>
      <c r="K293">
        <v>2.5541999999999998</v>
      </c>
      <c r="L293">
        <v>0.65</v>
      </c>
      <c r="M293" t="s">
        <v>3183</v>
      </c>
      <c r="N293" t="s">
        <v>3183</v>
      </c>
    </row>
    <row r="294" spans="1:14" x14ac:dyDescent="0.25">
      <c r="A294" t="str">
        <f t="shared" si="4"/>
        <v>16_NE_3</v>
      </c>
      <c r="B294">
        <v>16</v>
      </c>
      <c r="C294" t="s">
        <v>1370</v>
      </c>
      <c r="D294">
        <v>3</v>
      </c>
      <c r="E294">
        <v>833852.99999999849</v>
      </c>
      <c r="F294">
        <v>15653.008291001755</v>
      </c>
      <c r="G294">
        <v>6994.6244104488596</v>
      </c>
      <c r="H294">
        <v>22647.632701450617</v>
      </c>
      <c r="I294">
        <v>1.8772</v>
      </c>
      <c r="J294">
        <v>6.3879999999999999</v>
      </c>
      <c r="K294">
        <v>2.6476999999999999</v>
      </c>
      <c r="L294">
        <v>0.65</v>
      </c>
      <c r="M294" t="s">
        <v>3183</v>
      </c>
      <c r="N294" t="s">
        <v>3183</v>
      </c>
    </row>
    <row r="295" spans="1:14" x14ac:dyDescent="0.25">
      <c r="A295" t="str">
        <f t="shared" si="4"/>
        <v>16_NE_4</v>
      </c>
      <c r="B295">
        <v>16</v>
      </c>
      <c r="C295" t="s">
        <v>1370</v>
      </c>
      <c r="D295">
        <v>4</v>
      </c>
      <c r="E295">
        <v>1112032.5865759412</v>
      </c>
      <c r="F295">
        <v>21248.64176775992</v>
      </c>
      <c r="G295">
        <v>9644.4115805686106</v>
      </c>
      <c r="H295">
        <v>30893.053348328533</v>
      </c>
      <c r="I295">
        <v>1.9108000000000001</v>
      </c>
      <c r="J295">
        <v>6.6059999999999999</v>
      </c>
      <c r="K295">
        <v>2.7098</v>
      </c>
      <c r="L295">
        <v>0.65</v>
      </c>
      <c r="M295" t="s">
        <v>3183</v>
      </c>
      <c r="N295" t="s">
        <v>3183</v>
      </c>
    </row>
    <row r="296" spans="1:14" x14ac:dyDescent="0.25">
      <c r="A296" t="str">
        <f t="shared" si="4"/>
        <v>16_NE_5</v>
      </c>
      <c r="B296">
        <v>16</v>
      </c>
      <c r="C296" t="s">
        <v>1370</v>
      </c>
      <c r="D296">
        <v>5</v>
      </c>
      <c r="E296">
        <v>1389945.2804325882</v>
      </c>
      <c r="F296">
        <v>26900.047959147938</v>
      </c>
      <c r="G296">
        <v>12412.980359848774</v>
      </c>
      <c r="H296">
        <v>39313.028318996716</v>
      </c>
      <c r="I296">
        <v>1.9353</v>
      </c>
      <c r="J296">
        <v>6.8019999999999996</v>
      </c>
      <c r="K296">
        <v>2.7601</v>
      </c>
      <c r="L296">
        <v>0.65</v>
      </c>
      <c r="M296" t="s">
        <v>3183</v>
      </c>
      <c r="N296" t="s">
        <v>3183</v>
      </c>
    </row>
    <row r="297" spans="1:14" x14ac:dyDescent="0.25">
      <c r="A297" t="str">
        <f t="shared" si="4"/>
        <v>17_NE_1</v>
      </c>
      <c r="B297">
        <v>17</v>
      </c>
      <c r="C297" t="s">
        <v>1370</v>
      </c>
      <c r="D297">
        <v>1</v>
      </c>
      <c r="E297">
        <v>330050.99999999983</v>
      </c>
      <c r="F297">
        <v>5480.837340340242</v>
      </c>
      <c r="G297">
        <v>2437.8046231658727</v>
      </c>
      <c r="H297">
        <v>7918.6419635061147</v>
      </c>
      <c r="I297">
        <v>1.6606000000000001</v>
      </c>
      <c r="J297">
        <v>6.6790000000000003</v>
      </c>
      <c r="K297">
        <v>2.3443999999999998</v>
      </c>
      <c r="L297">
        <v>0.65</v>
      </c>
      <c r="M297" t="s">
        <v>3183</v>
      </c>
      <c r="N297" t="s">
        <v>3183</v>
      </c>
    </row>
    <row r="298" spans="1:14" x14ac:dyDescent="0.25">
      <c r="A298" t="str">
        <f t="shared" si="4"/>
        <v>17_NE_2</v>
      </c>
      <c r="B298">
        <v>17</v>
      </c>
      <c r="C298" t="s">
        <v>1370</v>
      </c>
      <c r="D298">
        <v>2</v>
      </c>
      <c r="E298">
        <v>660102.00000000128</v>
      </c>
      <c r="F298">
        <v>11560.819681798688</v>
      </c>
      <c r="G298">
        <v>5286.6329901697854</v>
      </c>
      <c r="H298">
        <v>16847.452671968473</v>
      </c>
      <c r="I298">
        <v>1.7514000000000001</v>
      </c>
      <c r="J298">
        <v>7.242</v>
      </c>
      <c r="K298">
        <v>2.4973999999999998</v>
      </c>
      <c r="L298">
        <v>0.65</v>
      </c>
      <c r="M298" t="s">
        <v>3183</v>
      </c>
      <c r="N298" t="s">
        <v>3183</v>
      </c>
    </row>
    <row r="299" spans="1:14" x14ac:dyDescent="0.25">
      <c r="A299" t="str">
        <f t="shared" si="4"/>
        <v>17_NE_3</v>
      </c>
      <c r="B299">
        <v>17</v>
      </c>
      <c r="C299" t="s">
        <v>1370</v>
      </c>
      <c r="D299">
        <v>3</v>
      </c>
      <c r="E299">
        <v>990153.00000000163</v>
      </c>
      <c r="F299">
        <v>17859.474838015092</v>
      </c>
      <c r="G299">
        <v>8359.6092969161618</v>
      </c>
      <c r="H299">
        <v>26219.084134931254</v>
      </c>
      <c r="I299">
        <v>1.8037000000000001</v>
      </c>
      <c r="J299">
        <v>7.6340000000000003</v>
      </c>
      <c r="K299">
        <v>2.5931999999999999</v>
      </c>
      <c r="L299">
        <v>0.65</v>
      </c>
      <c r="M299" t="s">
        <v>3183</v>
      </c>
      <c r="N299" t="s">
        <v>3183</v>
      </c>
    </row>
    <row r="300" spans="1:14" x14ac:dyDescent="0.25">
      <c r="A300" t="str">
        <f t="shared" si="4"/>
        <v>17_NE_4</v>
      </c>
      <c r="B300">
        <v>17</v>
      </c>
      <c r="C300" t="s">
        <v>1370</v>
      </c>
      <c r="D300">
        <v>4</v>
      </c>
      <c r="E300">
        <v>1320461.5100678282</v>
      </c>
      <c r="F300">
        <v>24259.837293618228</v>
      </c>
      <c r="G300">
        <v>11540.499788366498</v>
      </c>
      <c r="H300">
        <v>35800.337081984726</v>
      </c>
      <c r="I300">
        <v>1.8371999999999999</v>
      </c>
      <c r="J300">
        <v>7.9039999999999999</v>
      </c>
      <c r="K300">
        <v>2.6564000000000001</v>
      </c>
      <c r="L300">
        <v>0.65</v>
      </c>
      <c r="M300" t="s">
        <v>3183</v>
      </c>
      <c r="N300" t="s">
        <v>3183</v>
      </c>
    </row>
    <row r="301" spans="1:14" x14ac:dyDescent="0.25">
      <c r="A301" t="str">
        <f t="shared" si="4"/>
        <v>17_NE_5</v>
      </c>
      <c r="B301">
        <v>17</v>
      </c>
      <c r="C301" t="s">
        <v>1370</v>
      </c>
      <c r="D301">
        <v>5</v>
      </c>
      <c r="E301">
        <v>1650466.1539912515</v>
      </c>
      <c r="F301">
        <v>30725.960180424594</v>
      </c>
      <c r="G301">
        <v>14863.696490536642</v>
      </c>
      <c r="H301">
        <v>45589.656670961238</v>
      </c>
      <c r="I301">
        <v>1.8616999999999999</v>
      </c>
      <c r="J301">
        <v>8.1440000000000001</v>
      </c>
      <c r="K301">
        <v>2.7073999999999998</v>
      </c>
      <c r="L301">
        <v>0.65</v>
      </c>
      <c r="M301" t="s">
        <v>3183</v>
      </c>
      <c r="N301" t="s">
        <v>3183</v>
      </c>
    </row>
    <row r="302" spans="1:14" x14ac:dyDescent="0.25">
      <c r="A302" t="str">
        <f t="shared" si="4"/>
        <v>18_NE_1</v>
      </c>
      <c r="B302">
        <v>18</v>
      </c>
      <c r="C302" t="s">
        <v>1370</v>
      </c>
      <c r="D302">
        <v>1</v>
      </c>
      <c r="E302">
        <v>382501.00000000035</v>
      </c>
      <c r="F302">
        <v>6351.8236985116819</v>
      </c>
      <c r="G302">
        <v>2792.2047594588953</v>
      </c>
      <c r="H302">
        <v>9144.0284579705767</v>
      </c>
      <c r="I302">
        <v>1.6606000000000001</v>
      </c>
      <c r="J302">
        <v>7.65</v>
      </c>
      <c r="K302">
        <v>2.3456000000000001</v>
      </c>
      <c r="L302">
        <v>0.65</v>
      </c>
      <c r="M302" t="s">
        <v>3183</v>
      </c>
      <c r="N302" t="s">
        <v>3183</v>
      </c>
    </row>
    <row r="303" spans="1:14" x14ac:dyDescent="0.25">
      <c r="A303" t="str">
        <f t="shared" si="4"/>
        <v>18_NE_2</v>
      </c>
      <c r="B303">
        <v>18</v>
      </c>
      <c r="C303" t="s">
        <v>1370</v>
      </c>
      <c r="D303">
        <v>2</v>
      </c>
      <c r="E303">
        <v>765001.99999999988</v>
      </c>
      <c r="F303">
        <v>13398.005426760326</v>
      </c>
      <c r="G303">
        <v>6060.1065421170251</v>
      </c>
      <c r="H303">
        <v>19458.111968877351</v>
      </c>
      <c r="I303">
        <v>1.7514000000000001</v>
      </c>
      <c r="J303">
        <v>8.3019999999999996</v>
      </c>
      <c r="K303">
        <v>2.4986000000000002</v>
      </c>
      <c r="L303">
        <v>0.65</v>
      </c>
      <c r="M303" t="s">
        <v>3183</v>
      </c>
      <c r="N303" t="s">
        <v>3183</v>
      </c>
    </row>
    <row r="304" spans="1:14" x14ac:dyDescent="0.25">
      <c r="A304" t="str">
        <f t="shared" si="4"/>
        <v>18_NE_3</v>
      </c>
      <c r="B304">
        <v>18</v>
      </c>
      <c r="C304" t="s">
        <v>1370</v>
      </c>
      <c r="D304">
        <v>3</v>
      </c>
      <c r="E304">
        <v>1147503.0000000002</v>
      </c>
      <c r="F304">
        <v>20697.610323906312</v>
      </c>
      <c r="G304">
        <v>9586.7475450112415</v>
      </c>
      <c r="H304">
        <v>30284.357868917556</v>
      </c>
      <c r="I304">
        <v>1.8037000000000001</v>
      </c>
      <c r="J304">
        <v>8.7550000000000008</v>
      </c>
      <c r="K304">
        <v>2.5941999999999998</v>
      </c>
      <c r="L304">
        <v>0.65</v>
      </c>
      <c r="M304" t="s">
        <v>3183</v>
      </c>
      <c r="N304" t="s">
        <v>3183</v>
      </c>
    </row>
    <row r="305" spans="1:14" x14ac:dyDescent="0.25">
      <c r="A305" t="str">
        <f t="shared" si="4"/>
        <v>18_NE_4</v>
      </c>
      <c r="B305">
        <v>18</v>
      </c>
      <c r="C305" t="s">
        <v>1370</v>
      </c>
      <c r="D305">
        <v>4</v>
      </c>
      <c r="E305">
        <v>1530302.4322376021</v>
      </c>
      <c r="F305">
        <v>28115.085319075737</v>
      </c>
      <c r="G305">
        <v>13237.48113659429</v>
      </c>
      <c r="H305">
        <v>41352.566455670029</v>
      </c>
      <c r="I305">
        <v>1.8371999999999999</v>
      </c>
      <c r="J305">
        <v>9.0670000000000002</v>
      </c>
      <c r="K305">
        <v>2.6573000000000002</v>
      </c>
      <c r="L305">
        <v>0.65</v>
      </c>
      <c r="M305" t="s">
        <v>3183</v>
      </c>
      <c r="N305" t="s">
        <v>3183</v>
      </c>
    </row>
    <row r="306" spans="1:14" x14ac:dyDescent="0.25">
      <c r="A306" t="str">
        <f t="shared" si="4"/>
        <v>18_NE_5</v>
      </c>
      <c r="B306">
        <v>18</v>
      </c>
      <c r="C306" t="s">
        <v>1370</v>
      </c>
      <c r="D306">
        <v>5</v>
      </c>
      <c r="E306">
        <v>1912749.7094927889</v>
      </c>
      <c r="F306">
        <v>35608.771053481389</v>
      </c>
      <c r="G306">
        <v>17051.893142920813</v>
      </c>
      <c r="H306">
        <v>52660.664196402198</v>
      </c>
      <c r="I306">
        <v>1.8616999999999999</v>
      </c>
      <c r="J306">
        <v>9.3439999999999994</v>
      </c>
      <c r="K306">
        <v>2.7082000000000002</v>
      </c>
      <c r="L306">
        <v>0.65</v>
      </c>
      <c r="M306" t="s">
        <v>3183</v>
      </c>
      <c r="N306" t="s">
        <v>3183</v>
      </c>
    </row>
    <row r="307" spans="1:14" x14ac:dyDescent="0.25">
      <c r="A307" t="str">
        <f t="shared" si="4"/>
        <v>19_NE_1</v>
      </c>
      <c r="B307">
        <v>19</v>
      </c>
      <c r="C307" t="s">
        <v>1370</v>
      </c>
      <c r="D307">
        <v>1</v>
      </c>
      <c r="E307">
        <v>432501.00000000029</v>
      </c>
      <c r="F307">
        <v>7182.1252792280347</v>
      </c>
      <c r="G307">
        <v>3130.1388524507006</v>
      </c>
      <c r="H307">
        <v>10312.264131678736</v>
      </c>
      <c r="I307">
        <v>1.6606000000000001</v>
      </c>
      <c r="J307">
        <v>8.5760000000000005</v>
      </c>
      <c r="K307">
        <v>2.3464999999999998</v>
      </c>
      <c r="L307">
        <v>0.65</v>
      </c>
      <c r="M307" t="s">
        <v>3183</v>
      </c>
      <c r="N307" t="s">
        <v>3183</v>
      </c>
    </row>
    <row r="308" spans="1:14" x14ac:dyDescent="0.25">
      <c r="A308" t="str">
        <f t="shared" si="4"/>
        <v>19_NE_2</v>
      </c>
      <c r="B308">
        <v>19</v>
      </c>
      <c r="C308" t="s">
        <v>1370</v>
      </c>
      <c r="D308">
        <v>2</v>
      </c>
      <c r="E308">
        <v>865002.00000000186</v>
      </c>
      <c r="F308">
        <v>15149.374106418738</v>
      </c>
      <c r="G308">
        <v>6797.6432754560128</v>
      </c>
      <c r="H308">
        <v>21947.01738187475</v>
      </c>
      <c r="I308">
        <v>1.7514000000000001</v>
      </c>
      <c r="J308">
        <v>9.3119999999999994</v>
      </c>
      <c r="K308">
        <v>2.4994000000000001</v>
      </c>
      <c r="L308">
        <v>0.65</v>
      </c>
      <c r="M308" t="s">
        <v>3183</v>
      </c>
      <c r="N308" t="s">
        <v>3183</v>
      </c>
    </row>
    <row r="309" spans="1:14" x14ac:dyDescent="0.25">
      <c r="A309" t="str">
        <f t="shared" si="4"/>
        <v>19_NE_3</v>
      </c>
      <c r="B309">
        <v>19</v>
      </c>
      <c r="C309" t="s">
        <v>1370</v>
      </c>
      <c r="D309">
        <v>3</v>
      </c>
      <c r="E309">
        <v>1297503.0000000033</v>
      </c>
      <c r="F309">
        <v>23403.173227520525</v>
      </c>
      <c r="G309">
        <v>10756.871082176645</v>
      </c>
      <c r="H309">
        <v>34160.044309697172</v>
      </c>
      <c r="I309">
        <v>1.8037000000000001</v>
      </c>
      <c r="J309">
        <v>9.8239999999999998</v>
      </c>
      <c r="K309">
        <v>2.5950000000000002</v>
      </c>
      <c r="L309">
        <v>0.65</v>
      </c>
      <c r="M309" t="s">
        <v>3183</v>
      </c>
      <c r="N309" t="s">
        <v>3183</v>
      </c>
    </row>
    <row r="310" spans="1:14" x14ac:dyDescent="0.25">
      <c r="A310" t="str">
        <f t="shared" si="4"/>
        <v>19_NE_4</v>
      </c>
      <c r="B310">
        <v>19</v>
      </c>
      <c r="C310" t="s">
        <v>1370</v>
      </c>
      <c r="D310">
        <v>4</v>
      </c>
      <c r="E310">
        <v>1730341.4428856343</v>
      </c>
      <c r="F310">
        <v>31790.250262314625</v>
      </c>
      <c r="G310">
        <v>14855.618230058308</v>
      </c>
      <c r="H310">
        <v>46645.868492372931</v>
      </c>
      <c r="I310">
        <v>1.8371999999999999</v>
      </c>
      <c r="J310">
        <v>10.175000000000001</v>
      </c>
      <c r="K310">
        <v>2.6579999999999999</v>
      </c>
      <c r="L310">
        <v>0.65</v>
      </c>
      <c r="M310" t="s">
        <v>3183</v>
      </c>
      <c r="N310" t="s">
        <v>3183</v>
      </c>
    </row>
    <row r="311" spans="1:14" x14ac:dyDescent="0.25">
      <c r="A311" t="str">
        <f t="shared" si="4"/>
        <v>19_NE_5</v>
      </c>
      <c r="B311">
        <v>19</v>
      </c>
      <c r="C311" t="s">
        <v>1370</v>
      </c>
      <c r="D311">
        <v>5</v>
      </c>
      <c r="E311">
        <v>2162781.6975781615</v>
      </c>
      <c r="F311">
        <v>40263.500198435526</v>
      </c>
      <c r="G311">
        <v>19138.423040325575</v>
      </c>
      <c r="H311">
        <v>59401.923238761097</v>
      </c>
      <c r="I311">
        <v>1.8616999999999999</v>
      </c>
      <c r="J311">
        <v>10.487</v>
      </c>
      <c r="K311">
        <v>2.7088000000000001</v>
      </c>
      <c r="L311">
        <v>0.65</v>
      </c>
      <c r="M311" t="s">
        <v>3183</v>
      </c>
      <c r="N311" t="s">
        <v>3183</v>
      </c>
    </row>
    <row r="312" spans="1:14" x14ac:dyDescent="0.25">
      <c r="A312" t="str">
        <f t="shared" si="4"/>
        <v>20_NE_1</v>
      </c>
      <c r="B312">
        <v>20</v>
      </c>
      <c r="C312" t="s">
        <v>1370</v>
      </c>
      <c r="D312">
        <v>1</v>
      </c>
      <c r="E312">
        <v>482501.00000000052</v>
      </c>
      <c r="F312">
        <v>8012.4268599443822</v>
      </c>
      <c r="G312">
        <v>3467.293724809108</v>
      </c>
      <c r="H312">
        <v>11479.72058475349</v>
      </c>
      <c r="I312">
        <v>1.6606000000000001</v>
      </c>
      <c r="J312">
        <v>9.4990000000000006</v>
      </c>
      <c r="K312">
        <v>2.3471000000000002</v>
      </c>
      <c r="L312">
        <v>0.65</v>
      </c>
      <c r="M312" t="s">
        <v>3183</v>
      </c>
      <c r="N312" t="s">
        <v>3183</v>
      </c>
    </row>
    <row r="313" spans="1:14" x14ac:dyDescent="0.25">
      <c r="A313" t="str">
        <f t="shared" si="4"/>
        <v>20_NE_2</v>
      </c>
      <c r="B313">
        <v>20</v>
      </c>
      <c r="C313" t="s">
        <v>1370</v>
      </c>
      <c r="D313">
        <v>2</v>
      </c>
      <c r="E313">
        <v>965002.00000000058</v>
      </c>
      <c r="F313">
        <v>16900.742786077153</v>
      </c>
      <c r="G313">
        <v>7533.4784850519836</v>
      </c>
      <c r="H313">
        <v>24434.221271129136</v>
      </c>
      <c r="I313">
        <v>1.7514000000000001</v>
      </c>
      <c r="J313">
        <v>10.32</v>
      </c>
      <c r="K313">
        <v>2.4998999999999998</v>
      </c>
      <c r="L313">
        <v>0.65</v>
      </c>
      <c r="M313" t="s">
        <v>3183</v>
      </c>
      <c r="N313" t="s">
        <v>3183</v>
      </c>
    </row>
    <row r="314" spans="1:14" x14ac:dyDescent="0.25">
      <c r="A314" t="str">
        <f t="shared" si="4"/>
        <v>20_NE_3</v>
      </c>
      <c r="B314">
        <v>20</v>
      </c>
      <c r="C314" t="s">
        <v>1370</v>
      </c>
      <c r="D314">
        <v>3</v>
      </c>
      <c r="E314">
        <v>1447502.9999999995</v>
      </c>
      <c r="F314">
        <v>26108.736131134672</v>
      </c>
      <c r="G314">
        <v>11924.294263107797</v>
      </c>
      <c r="H314">
        <v>38033.030394242465</v>
      </c>
      <c r="I314">
        <v>1.8037000000000001</v>
      </c>
      <c r="J314">
        <v>10.89</v>
      </c>
      <c r="K314">
        <v>2.5954000000000002</v>
      </c>
      <c r="L314">
        <v>0.65</v>
      </c>
      <c r="M314" t="s">
        <v>3183</v>
      </c>
      <c r="N314" t="s">
        <v>3183</v>
      </c>
    </row>
    <row r="315" spans="1:14" x14ac:dyDescent="0.25">
      <c r="A315" t="str">
        <f t="shared" si="4"/>
        <v>20_NE_4</v>
      </c>
      <c r="B315">
        <v>20</v>
      </c>
      <c r="C315" t="s">
        <v>1370</v>
      </c>
      <c r="D315">
        <v>4</v>
      </c>
      <c r="E315">
        <v>1930380.4535336548</v>
      </c>
      <c r="F315">
        <v>35465.415205553414</v>
      </c>
      <c r="G315">
        <v>16470.020341867679</v>
      </c>
      <c r="H315">
        <v>51935.43554742109</v>
      </c>
      <c r="I315">
        <v>1.8371999999999999</v>
      </c>
      <c r="J315">
        <v>11.281000000000001</v>
      </c>
      <c r="K315">
        <v>2.6583000000000001</v>
      </c>
      <c r="L315">
        <v>0.65</v>
      </c>
      <c r="M315" t="s">
        <v>3183</v>
      </c>
      <c r="N315" t="s">
        <v>3183</v>
      </c>
    </row>
    <row r="316" spans="1:14" x14ac:dyDescent="0.25">
      <c r="A316" t="str">
        <f t="shared" si="4"/>
        <v>20_NE_5</v>
      </c>
      <c r="B316">
        <v>20</v>
      </c>
      <c r="C316" t="s">
        <v>1370</v>
      </c>
      <c r="D316">
        <v>5</v>
      </c>
      <c r="E316">
        <v>2412813.6856635241</v>
      </c>
      <c r="F316">
        <v>44918.229343389692</v>
      </c>
      <c r="G316">
        <v>21220.136047018321</v>
      </c>
      <c r="H316">
        <v>66138.365390408013</v>
      </c>
      <c r="I316">
        <v>1.8616999999999999</v>
      </c>
      <c r="J316">
        <v>11.627000000000001</v>
      </c>
      <c r="K316">
        <v>2.7090000000000001</v>
      </c>
      <c r="L316">
        <v>0.65</v>
      </c>
      <c r="M316" t="s">
        <v>3183</v>
      </c>
      <c r="N316" t="s">
        <v>3183</v>
      </c>
    </row>
    <row r="317" spans="1:14" x14ac:dyDescent="0.25">
      <c r="A317" t="str">
        <f t="shared" si="4"/>
        <v>21_NE_1</v>
      </c>
      <c r="B317">
        <v>21</v>
      </c>
      <c r="C317" t="s">
        <v>1370</v>
      </c>
      <c r="D317">
        <v>1</v>
      </c>
      <c r="E317">
        <v>651242.00000000035</v>
      </c>
      <c r="F317">
        <v>10814.545240577536</v>
      </c>
      <c r="G317">
        <v>4607.3338995606209</v>
      </c>
      <c r="H317">
        <v>15421.879140138157</v>
      </c>
      <c r="I317">
        <v>1.6606000000000001</v>
      </c>
      <c r="J317">
        <v>12.622999999999999</v>
      </c>
      <c r="K317">
        <v>2.3487</v>
      </c>
      <c r="L317">
        <v>0.65</v>
      </c>
      <c r="M317" t="s">
        <v>3183</v>
      </c>
      <c r="N317" t="s">
        <v>3183</v>
      </c>
    </row>
    <row r="318" spans="1:14" x14ac:dyDescent="0.25">
      <c r="A318" t="str">
        <f t="shared" si="4"/>
        <v>21_NE_2</v>
      </c>
      <c r="B318">
        <v>21</v>
      </c>
      <c r="C318" t="s">
        <v>1370</v>
      </c>
      <c r="D318">
        <v>2</v>
      </c>
      <c r="E318">
        <v>1302484.0000000014</v>
      </c>
      <c r="F318">
        <v>22811.296833561897</v>
      </c>
      <c r="G318">
        <v>10021.600755331761</v>
      </c>
      <c r="H318">
        <v>32832.897588893655</v>
      </c>
      <c r="I318">
        <v>1.7514000000000001</v>
      </c>
      <c r="J318">
        <v>13.728</v>
      </c>
      <c r="K318">
        <v>2.5013999999999998</v>
      </c>
      <c r="L318">
        <v>0.65</v>
      </c>
      <c r="M318" t="s">
        <v>3183</v>
      </c>
      <c r="N318" t="s">
        <v>3183</v>
      </c>
    </row>
    <row r="319" spans="1:14" x14ac:dyDescent="0.25">
      <c r="A319" t="str">
        <f t="shared" si="4"/>
        <v>21_NE_3</v>
      </c>
      <c r="B319">
        <v>21</v>
      </c>
      <c r="C319" t="s">
        <v>1370</v>
      </c>
      <c r="D319">
        <v>3</v>
      </c>
      <c r="E319">
        <v>1953726.0000000042</v>
      </c>
      <c r="F319">
        <v>35239.523929509756</v>
      </c>
      <c r="G319">
        <v>15871.77234979529</v>
      </c>
      <c r="H319">
        <v>51111.296279305046</v>
      </c>
      <c r="I319">
        <v>1.8037000000000001</v>
      </c>
      <c r="J319">
        <v>14.494999999999999</v>
      </c>
      <c r="K319">
        <v>2.5966999999999998</v>
      </c>
      <c r="L319">
        <v>0.65</v>
      </c>
      <c r="M319" t="s">
        <v>3183</v>
      </c>
      <c r="N319" t="s">
        <v>3183</v>
      </c>
    </row>
    <row r="320" spans="1:14" x14ac:dyDescent="0.25">
      <c r="A320" t="str">
        <f t="shared" si="4"/>
        <v>21_NE_4</v>
      </c>
      <c r="B320">
        <v>21</v>
      </c>
      <c r="C320" t="s">
        <v>1370</v>
      </c>
      <c r="D320">
        <v>4</v>
      </c>
      <c r="E320">
        <v>2605476.1074488256</v>
      </c>
      <c r="F320">
        <v>47868.435359294519</v>
      </c>
      <c r="G320">
        <v>21928.897163975729</v>
      </c>
      <c r="H320">
        <v>69797.332523270248</v>
      </c>
      <c r="I320">
        <v>1.8371999999999999</v>
      </c>
      <c r="J320">
        <v>15.02</v>
      </c>
      <c r="K320">
        <v>2.6595</v>
      </c>
      <c r="L320">
        <v>0.65</v>
      </c>
      <c r="M320" t="s">
        <v>3183</v>
      </c>
      <c r="N320" t="s">
        <v>3183</v>
      </c>
    </row>
    <row r="321" spans="1:14" x14ac:dyDescent="0.25">
      <c r="A321" t="str">
        <f t="shared" si="4"/>
        <v>21_NE_5</v>
      </c>
      <c r="B321">
        <v>21</v>
      </c>
      <c r="C321" t="s">
        <v>1370</v>
      </c>
      <c r="D321">
        <v>5</v>
      </c>
      <c r="E321">
        <v>3256626.6396937757</v>
      </c>
      <c r="F321">
        <v>60627.102356363415</v>
      </c>
      <c r="G321">
        <v>28259.162013065499</v>
      </c>
      <c r="H321">
        <v>88886.264369428915</v>
      </c>
      <c r="I321">
        <v>1.8616999999999999</v>
      </c>
      <c r="J321">
        <v>15.484</v>
      </c>
      <c r="K321">
        <v>2.71</v>
      </c>
      <c r="L321">
        <v>0.65</v>
      </c>
      <c r="M321" t="s">
        <v>3183</v>
      </c>
      <c r="N321" t="s">
        <v>3183</v>
      </c>
    </row>
    <row r="322" spans="1:14" x14ac:dyDescent="0.25">
      <c r="A322" t="str">
        <f t="shared" si="4"/>
        <v>1_NO_1</v>
      </c>
      <c r="B322">
        <v>1</v>
      </c>
      <c r="C322" t="s">
        <v>1364</v>
      </c>
      <c r="D322">
        <v>1</v>
      </c>
      <c r="E322">
        <v>1300.9999999999995</v>
      </c>
      <c r="F322">
        <v>23.169943650619548</v>
      </c>
      <c r="G322">
        <v>117.02306834323085</v>
      </c>
      <c r="H322">
        <v>140.1930119938504</v>
      </c>
      <c r="I322">
        <v>1.7808999999999999</v>
      </c>
      <c r="J322">
        <v>0.32100000000000001</v>
      </c>
      <c r="K322">
        <v>5.1818</v>
      </c>
      <c r="L322">
        <v>0.2</v>
      </c>
      <c r="M322" t="s">
        <v>3183</v>
      </c>
      <c r="N322" t="s">
        <v>3183</v>
      </c>
    </row>
    <row r="323" spans="1:14" x14ac:dyDescent="0.25">
      <c r="A323" t="str">
        <f t="shared" si="4"/>
        <v>1_NO_2</v>
      </c>
      <c r="B323">
        <v>1</v>
      </c>
      <c r="C323" t="s">
        <v>1364</v>
      </c>
      <c r="D323">
        <v>2</v>
      </c>
      <c r="E323">
        <v>2601.9999999999964</v>
      </c>
      <c r="F323">
        <v>48.722092018252418</v>
      </c>
      <c r="G323">
        <v>235.61281221020701</v>
      </c>
      <c r="H323">
        <v>284.33490422845944</v>
      </c>
      <c r="I323">
        <v>1.8725000000000001</v>
      </c>
      <c r="J323">
        <v>0.32300000000000001</v>
      </c>
      <c r="K323">
        <v>5.3334999999999999</v>
      </c>
      <c r="L323">
        <v>0.2</v>
      </c>
      <c r="M323" t="s">
        <v>3183</v>
      </c>
      <c r="N323" t="s">
        <v>3183</v>
      </c>
    </row>
    <row r="324" spans="1:14" x14ac:dyDescent="0.25">
      <c r="A324" t="str">
        <f t="shared" si="4"/>
        <v>1_NO_3</v>
      </c>
      <c r="B324">
        <v>1</v>
      </c>
      <c r="C324" t="s">
        <v>1364</v>
      </c>
      <c r="D324">
        <v>3</v>
      </c>
      <c r="E324">
        <v>3902.9999999999964</v>
      </c>
      <c r="F324">
        <v>75.134867750560417</v>
      </c>
      <c r="G324">
        <v>355.24404494419031</v>
      </c>
      <c r="H324">
        <v>430.37891269475074</v>
      </c>
      <c r="I324">
        <v>1.9251</v>
      </c>
      <c r="J324">
        <v>0.32400000000000001</v>
      </c>
      <c r="K324">
        <v>5.4329000000000001</v>
      </c>
      <c r="L324">
        <v>0.2</v>
      </c>
      <c r="M324" t="s">
        <v>3183</v>
      </c>
      <c r="N324" t="s">
        <v>3183</v>
      </c>
    </row>
    <row r="325" spans="1:14" x14ac:dyDescent="0.25">
      <c r="A325" t="str">
        <f t="shared" si="4"/>
        <v>1_NO_4</v>
      </c>
      <c r="B325">
        <v>1</v>
      </c>
      <c r="C325" t="s">
        <v>1364</v>
      </c>
      <c r="D325">
        <v>4</v>
      </c>
      <c r="E325">
        <v>5205.3076900430324</v>
      </c>
      <c r="F325">
        <v>101.95764956738182</v>
      </c>
      <c r="G325">
        <v>475.50792557467696</v>
      </c>
      <c r="H325">
        <v>577.46557514205881</v>
      </c>
      <c r="I325">
        <v>1.9587000000000001</v>
      </c>
      <c r="J325">
        <v>0.32600000000000001</v>
      </c>
      <c r="K325">
        <v>5.5011999999999999</v>
      </c>
      <c r="L325">
        <v>0.2</v>
      </c>
      <c r="M325" t="s">
        <v>3183</v>
      </c>
      <c r="N325" t="s">
        <v>3183</v>
      </c>
    </row>
    <row r="326" spans="1:14" x14ac:dyDescent="0.25">
      <c r="A326" t="str">
        <f t="shared" si="4"/>
        <v>1_NO_5</v>
      </c>
      <c r="B326">
        <v>1</v>
      </c>
      <c r="C326" t="s">
        <v>1364</v>
      </c>
      <c r="D326">
        <v>5</v>
      </c>
      <c r="E326">
        <v>6506.1183278605386</v>
      </c>
      <c r="F326">
        <v>129.05498755644825</v>
      </c>
      <c r="G326">
        <v>596.59564715735667</v>
      </c>
      <c r="H326">
        <v>725.65063471380495</v>
      </c>
      <c r="I326">
        <v>1.9836</v>
      </c>
      <c r="J326">
        <v>0.32700000000000001</v>
      </c>
      <c r="K326">
        <v>5.5602999999999998</v>
      </c>
      <c r="L326">
        <v>0.2</v>
      </c>
      <c r="M326" t="s">
        <v>3183</v>
      </c>
      <c r="N326" t="s">
        <v>3183</v>
      </c>
    </row>
    <row r="327" spans="1:14" x14ac:dyDescent="0.25">
      <c r="A327" t="str">
        <f t="shared" si="4"/>
        <v>2_NO_1</v>
      </c>
      <c r="B327">
        <v>2</v>
      </c>
      <c r="C327" t="s">
        <v>1364</v>
      </c>
      <c r="D327">
        <v>1</v>
      </c>
      <c r="E327">
        <v>7201.0000000000055</v>
      </c>
      <c r="F327">
        <v>128.2450147794861</v>
      </c>
      <c r="G327">
        <v>176.93981490067426</v>
      </c>
      <c r="H327">
        <v>305.18482968016036</v>
      </c>
      <c r="I327">
        <v>1.7808999999999999</v>
      </c>
      <c r="J327">
        <v>0.48499999999999999</v>
      </c>
      <c r="K327">
        <v>3.2414000000000001</v>
      </c>
      <c r="L327">
        <v>0.2</v>
      </c>
      <c r="M327" t="s">
        <v>3183</v>
      </c>
      <c r="N327" t="s">
        <v>3183</v>
      </c>
    </row>
    <row r="328" spans="1:14" x14ac:dyDescent="0.25">
      <c r="A328" t="str">
        <f t="shared" ref="A328:A391" si="5">B328&amp;"_"&amp;C328&amp;"_"&amp;D328</f>
        <v>2_NO_2</v>
      </c>
      <c r="B328">
        <v>2</v>
      </c>
      <c r="C328" t="s">
        <v>1364</v>
      </c>
      <c r="D328">
        <v>2</v>
      </c>
      <c r="E328">
        <v>14402.000000000007</v>
      </c>
      <c r="F328">
        <v>269.67546858065748</v>
      </c>
      <c r="G328">
        <v>362.14028256291544</v>
      </c>
      <c r="H328">
        <v>631.81575114357292</v>
      </c>
      <c r="I328">
        <v>1.8725000000000001</v>
      </c>
      <c r="J328">
        <v>0.496</v>
      </c>
      <c r="K328">
        <v>3.3902999999999999</v>
      </c>
      <c r="L328">
        <v>0.2</v>
      </c>
      <c r="M328" t="s">
        <v>3183</v>
      </c>
      <c r="N328" t="s">
        <v>3183</v>
      </c>
    </row>
    <row r="329" spans="1:14" x14ac:dyDescent="0.25">
      <c r="A329" t="str">
        <f t="shared" si="5"/>
        <v>2_NO_3</v>
      </c>
      <c r="B329">
        <v>2</v>
      </c>
      <c r="C329" t="s">
        <v>1364</v>
      </c>
      <c r="D329">
        <v>3</v>
      </c>
      <c r="E329">
        <v>21603.000000000007</v>
      </c>
      <c r="F329">
        <v>415.86947169237914</v>
      </c>
      <c r="G329">
        <v>552.83223697843607</v>
      </c>
      <c r="H329">
        <v>968.70170867081515</v>
      </c>
      <c r="I329">
        <v>1.9251</v>
      </c>
      <c r="J329">
        <v>0.505</v>
      </c>
      <c r="K329">
        <v>3.4874000000000001</v>
      </c>
      <c r="L329">
        <v>0.2</v>
      </c>
      <c r="M329" t="s">
        <v>3183</v>
      </c>
      <c r="N329" t="s">
        <v>3183</v>
      </c>
    </row>
    <row r="330" spans="1:14" x14ac:dyDescent="0.25">
      <c r="A330" t="str">
        <f t="shared" si="5"/>
        <v>2_NO_4</v>
      </c>
      <c r="B330">
        <v>2</v>
      </c>
      <c r="C330" t="s">
        <v>1364</v>
      </c>
      <c r="D330">
        <v>4</v>
      </c>
      <c r="E330">
        <v>28811.238029208285</v>
      </c>
      <c r="F330">
        <v>564.33284745174171</v>
      </c>
      <c r="G330">
        <v>746.85997121189098</v>
      </c>
      <c r="H330">
        <v>1311.1928186636328</v>
      </c>
      <c r="I330">
        <v>1.9587000000000001</v>
      </c>
      <c r="J330">
        <v>0.51200000000000001</v>
      </c>
      <c r="K330">
        <v>3.5545</v>
      </c>
      <c r="L330">
        <v>0.2</v>
      </c>
      <c r="M330" t="s">
        <v>3183</v>
      </c>
      <c r="N330" t="s">
        <v>3183</v>
      </c>
    </row>
    <row r="331" spans="1:14" x14ac:dyDescent="0.25">
      <c r="A331" t="str">
        <f t="shared" si="5"/>
        <v>2_NO_5</v>
      </c>
      <c r="B331">
        <v>2</v>
      </c>
      <c r="C331" t="s">
        <v>1364</v>
      </c>
      <c r="D331">
        <v>5</v>
      </c>
      <c r="E331">
        <v>36011.189914622497</v>
      </c>
      <c r="F331">
        <v>714.31588423826486</v>
      </c>
      <c r="G331">
        <v>945.23159410235826</v>
      </c>
      <c r="H331">
        <v>1659.547478340623</v>
      </c>
      <c r="I331">
        <v>1.9836</v>
      </c>
      <c r="J331">
        <v>0.51800000000000002</v>
      </c>
      <c r="K331">
        <v>3.6118999999999999</v>
      </c>
      <c r="L331">
        <v>0.2</v>
      </c>
      <c r="M331" t="s">
        <v>3183</v>
      </c>
      <c r="N331" t="s">
        <v>3183</v>
      </c>
    </row>
    <row r="332" spans="1:14" x14ac:dyDescent="0.25">
      <c r="A332" t="str">
        <f t="shared" si="5"/>
        <v>3_NO_1</v>
      </c>
      <c r="B332">
        <v>3</v>
      </c>
      <c r="C332" t="s">
        <v>1364</v>
      </c>
      <c r="D332">
        <v>1</v>
      </c>
      <c r="E332">
        <v>16501</v>
      </c>
      <c r="F332">
        <v>293.87182181312295</v>
      </c>
      <c r="G332">
        <v>271.27682011877442</v>
      </c>
      <c r="H332">
        <v>565.14864193189737</v>
      </c>
      <c r="I332">
        <v>1.7808999999999999</v>
      </c>
      <c r="J332">
        <v>0.74299999999999999</v>
      </c>
      <c r="K332">
        <v>2.9996</v>
      </c>
      <c r="L332">
        <v>0.2</v>
      </c>
      <c r="M332" t="s">
        <v>3183</v>
      </c>
      <c r="N332" t="s">
        <v>3183</v>
      </c>
    </row>
    <row r="333" spans="1:14" x14ac:dyDescent="0.25">
      <c r="A333" t="str">
        <f t="shared" si="5"/>
        <v>3_NO_2</v>
      </c>
      <c r="B333">
        <v>3</v>
      </c>
      <c r="C333" t="s">
        <v>1364</v>
      </c>
      <c r="D333">
        <v>2</v>
      </c>
      <c r="E333">
        <v>33002.000000000051</v>
      </c>
      <c r="F333">
        <v>617.95790960275406</v>
      </c>
      <c r="G333">
        <v>561.35374652248368</v>
      </c>
      <c r="H333">
        <v>1179.3116561252377</v>
      </c>
      <c r="I333">
        <v>1.8725000000000001</v>
      </c>
      <c r="J333">
        <v>0.76900000000000002</v>
      </c>
      <c r="K333">
        <v>3.1480999999999999</v>
      </c>
      <c r="L333">
        <v>0.2</v>
      </c>
      <c r="M333" t="s">
        <v>3183</v>
      </c>
      <c r="N333" t="s">
        <v>3183</v>
      </c>
    </row>
    <row r="334" spans="1:14" x14ac:dyDescent="0.25">
      <c r="A334" t="str">
        <f t="shared" si="5"/>
        <v>3_NO_3</v>
      </c>
      <c r="B334">
        <v>3</v>
      </c>
      <c r="C334" t="s">
        <v>1364</v>
      </c>
      <c r="D334">
        <v>3</v>
      </c>
      <c r="E334">
        <v>49503.000000000015</v>
      </c>
      <c r="F334">
        <v>952.95961010914368</v>
      </c>
      <c r="G334">
        <v>863.92853933019376</v>
      </c>
      <c r="H334">
        <v>1816.8881494393374</v>
      </c>
      <c r="I334">
        <v>1.9251</v>
      </c>
      <c r="J334">
        <v>0.78900000000000003</v>
      </c>
      <c r="K334">
        <v>3.2448999999999999</v>
      </c>
      <c r="L334">
        <v>0.2</v>
      </c>
      <c r="M334" t="s">
        <v>3183</v>
      </c>
      <c r="N334" t="s">
        <v>3183</v>
      </c>
    </row>
    <row r="335" spans="1:14" x14ac:dyDescent="0.25">
      <c r="A335" t="str">
        <f t="shared" si="5"/>
        <v>3_NO_4</v>
      </c>
      <c r="B335">
        <v>3</v>
      </c>
      <c r="C335" t="s">
        <v>1364</v>
      </c>
      <c r="D335">
        <v>4</v>
      </c>
      <c r="E335">
        <v>66020.585851960132</v>
      </c>
      <c r="F335">
        <v>1293.161549201667</v>
      </c>
      <c r="G335">
        <v>1174.0951068959639</v>
      </c>
      <c r="H335">
        <v>2467.2566560976311</v>
      </c>
      <c r="I335">
        <v>1.9587000000000001</v>
      </c>
      <c r="J335">
        <v>0.80400000000000005</v>
      </c>
      <c r="K335">
        <v>3.3119000000000001</v>
      </c>
      <c r="L335">
        <v>0.2</v>
      </c>
      <c r="M335" t="s">
        <v>3183</v>
      </c>
      <c r="N335" t="s">
        <v>3183</v>
      </c>
    </row>
    <row r="336" spans="1:14" x14ac:dyDescent="0.25">
      <c r="A336" t="str">
        <f t="shared" si="5"/>
        <v>3_NO_5</v>
      </c>
      <c r="B336">
        <v>3</v>
      </c>
      <c r="C336" t="s">
        <v>1364</v>
      </c>
      <c r="D336">
        <v>5</v>
      </c>
      <c r="E336">
        <v>82519.184110704402</v>
      </c>
      <c r="F336">
        <v>1636.8457722282528</v>
      </c>
      <c r="G336">
        <v>1494.147765888051</v>
      </c>
      <c r="H336">
        <v>3130.9935381163041</v>
      </c>
      <c r="I336">
        <v>1.9836</v>
      </c>
      <c r="J336">
        <v>0.81899999999999995</v>
      </c>
      <c r="K336">
        <v>3.3690000000000002</v>
      </c>
      <c r="L336">
        <v>0.2</v>
      </c>
      <c r="M336" t="s">
        <v>3183</v>
      </c>
      <c r="N336" t="s">
        <v>3183</v>
      </c>
    </row>
    <row r="337" spans="1:14" x14ac:dyDescent="0.25">
      <c r="A337" t="str">
        <f t="shared" si="5"/>
        <v>4_NO_1</v>
      </c>
      <c r="B337">
        <v>4</v>
      </c>
      <c r="C337" t="s">
        <v>1364</v>
      </c>
      <c r="D337">
        <v>1</v>
      </c>
      <c r="E337">
        <v>26501.000000000015</v>
      </c>
      <c r="F337">
        <v>471.96516270950679</v>
      </c>
      <c r="G337">
        <v>371.98794731107057</v>
      </c>
      <c r="H337">
        <v>843.95311002057736</v>
      </c>
      <c r="I337">
        <v>1.7808999999999999</v>
      </c>
      <c r="J337">
        <v>1.0189999999999999</v>
      </c>
      <c r="K337">
        <v>2.9262000000000001</v>
      </c>
      <c r="L337">
        <v>0.2</v>
      </c>
      <c r="M337" t="s">
        <v>3183</v>
      </c>
      <c r="N337" t="s">
        <v>3183</v>
      </c>
    </row>
    <row r="338" spans="1:14" x14ac:dyDescent="0.25">
      <c r="A338" t="str">
        <f t="shared" si="5"/>
        <v>4_NO_2</v>
      </c>
      <c r="B338">
        <v>4</v>
      </c>
      <c r="C338" t="s">
        <v>1364</v>
      </c>
      <c r="D338">
        <v>2</v>
      </c>
      <c r="E338">
        <v>53002.000000000029</v>
      </c>
      <c r="F338">
        <v>992.45515801360875</v>
      </c>
      <c r="G338">
        <v>774.02757966851391</v>
      </c>
      <c r="H338">
        <v>1766.4827376821227</v>
      </c>
      <c r="I338">
        <v>1.8725000000000001</v>
      </c>
      <c r="J338">
        <v>1.06</v>
      </c>
      <c r="K338">
        <v>3.0745</v>
      </c>
      <c r="L338">
        <v>0.2</v>
      </c>
      <c r="M338" t="s">
        <v>3183</v>
      </c>
      <c r="N338" t="s">
        <v>3183</v>
      </c>
    </row>
    <row r="339" spans="1:14" x14ac:dyDescent="0.25">
      <c r="A339" t="str">
        <f t="shared" si="5"/>
        <v>4_NO_3</v>
      </c>
      <c r="B339">
        <v>4</v>
      </c>
      <c r="C339" t="s">
        <v>1364</v>
      </c>
      <c r="D339">
        <v>3</v>
      </c>
      <c r="E339">
        <v>79502.999999999913</v>
      </c>
      <c r="F339">
        <v>1530.4758879766307</v>
      </c>
      <c r="G339">
        <v>1196.0448621111598</v>
      </c>
      <c r="H339">
        <v>2726.5207500877905</v>
      </c>
      <c r="I339">
        <v>1.9251</v>
      </c>
      <c r="J339">
        <v>1.0920000000000001</v>
      </c>
      <c r="K339">
        <v>3.1711</v>
      </c>
      <c r="L339">
        <v>0.2</v>
      </c>
      <c r="M339" t="s">
        <v>3183</v>
      </c>
      <c r="N339" t="s">
        <v>3183</v>
      </c>
    </row>
    <row r="340" spans="1:14" x14ac:dyDescent="0.25">
      <c r="A340" t="str">
        <f t="shared" si="5"/>
        <v>4_NO_4</v>
      </c>
      <c r="B340">
        <v>4</v>
      </c>
      <c r="C340" t="s">
        <v>1364</v>
      </c>
      <c r="D340">
        <v>4</v>
      </c>
      <c r="E340">
        <v>106030.63727427411</v>
      </c>
      <c r="F340">
        <v>2076.8483252768533</v>
      </c>
      <c r="G340">
        <v>1630.1974814776404</v>
      </c>
      <c r="H340">
        <v>3707.0458067544937</v>
      </c>
      <c r="I340">
        <v>1.9587000000000001</v>
      </c>
      <c r="J340">
        <v>1.117</v>
      </c>
      <c r="K340">
        <v>3.2378999999999998</v>
      </c>
      <c r="L340">
        <v>0.2</v>
      </c>
      <c r="M340" t="s">
        <v>3183</v>
      </c>
      <c r="N340" t="s">
        <v>3183</v>
      </c>
    </row>
    <row r="341" spans="1:14" x14ac:dyDescent="0.25">
      <c r="A341" t="str">
        <f t="shared" si="5"/>
        <v>4_NO_5</v>
      </c>
      <c r="B341">
        <v>4</v>
      </c>
      <c r="C341" t="s">
        <v>1364</v>
      </c>
      <c r="D341">
        <v>5</v>
      </c>
      <c r="E341">
        <v>132527.78002047059</v>
      </c>
      <c r="F341">
        <v>2628.8133937228563</v>
      </c>
      <c r="G341">
        <v>2080.1528681998043</v>
      </c>
      <c r="H341">
        <v>4708.9662619226601</v>
      </c>
      <c r="I341">
        <v>1.9836</v>
      </c>
      <c r="J341">
        <v>1.1399999999999999</v>
      </c>
      <c r="K341">
        <v>3.2948</v>
      </c>
      <c r="L341">
        <v>0.2</v>
      </c>
      <c r="M341" t="s">
        <v>3183</v>
      </c>
      <c r="N341" t="s">
        <v>3183</v>
      </c>
    </row>
    <row r="342" spans="1:14" x14ac:dyDescent="0.25">
      <c r="A342" t="str">
        <f t="shared" si="5"/>
        <v>5_NO_1</v>
      </c>
      <c r="B342">
        <v>5</v>
      </c>
      <c r="C342" t="s">
        <v>1364</v>
      </c>
      <c r="D342">
        <v>1</v>
      </c>
      <c r="E342">
        <v>36500.999999999985</v>
      </c>
      <c r="F342">
        <v>650.05850360589045</v>
      </c>
      <c r="G342">
        <v>472.69907450336495</v>
      </c>
      <c r="H342">
        <v>1122.7575781092555</v>
      </c>
      <c r="I342">
        <v>1.7808999999999999</v>
      </c>
      <c r="J342">
        <v>1.2949999999999999</v>
      </c>
      <c r="K342">
        <v>2.8929999999999998</v>
      </c>
      <c r="L342">
        <v>0.2</v>
      </c>
      <c r="M342" t="s">
        <v>3183</v>
      </c>
      <c r="N342" t="s">
        <v>3183</v>
      </c>
    </row>
    <row r="343" spans="1:14" x14ac:dyDescent="0.25">
      <c r="A343" t="str">
        <f t="shared" si="5"/>
        <v>5_NO_2</v>
      </c>
      <c r="B343">
        <v>5</v>
      </c>
      <c r="C343" t="s">
        <v>1364</v>
      </c>
      <c r="D343">
        <v>2</v>
      </c>
      <c r="E343">
        <v>73001.999999999971</v>
      </c>
      <c r="F343">
        <v>1366.9524064244672</v>
      </c>
      <c r="G343">
        <v>986.70141281455801</v>
      </c>
      <c r="H343">
        <v>2353.6538192390253</v>
      </c>
      <c r="I343">
        <v>1.8725000000000001</v>
      </c>
      <c r="J343">
        <v>1.3520000000000001</v>
      </c>
      <c r="K343">
        <v>3.0411999999999999</v>
      </c>
      <c r="L343">
        <v>0.2</v>
      </c>
      <c r="M343" t="s">
        <v>3183</v>
      </c>
      <c r="N343" t="s">
        <v>3183</v>
      </c>
    </row>
    <row r="344" spans="1:14" x14ac:dyDescent="0.25">
      <c r="A344" t="str">
        <f t="shared" si="5"/>
        <v>5_NO_3</v>
      </c>
      <c r="B344">
        <v>5</v>
      </c>
      <c r="C344" t="s">
        <v>1364</v>
      </c>
      <c r="D344">
        <v>3</v>
      </c>
      <c r="E344">
        <v>109503</v>
      </c>
      <c r="F344">
        <v>2107.9921658441231</v>
      </c>
      <c r="G344">
        <v>1528.1611848921395</v>
      </c>
      <c r="H344">
        <v>3636.1533507362628</v>
      </c>
      <c r="I344">
        <v>1.9251</v>
      </c>
      <c r="J344">
        <v>1.3959999999999999</v>
      </c>
      <c r="K344">
        <v>3.1377000000000002</v>
      </c>
      <c r="L344">
        <v>0.2</v>
      </c>
      <c r="M344" t="s">
        <v>3183</v>
      </c>
      <c r="N344" t="s">
        <v>3183</v>
      </c>
    </row>
    <row r="345" spans="1:14" x14ac:dyDescent="0.25">
      <c r="A345" t="str">
        <f t="shared" si="5"/>
        <v>5_NO_4</v>
      </c>
      <c r="B345">
        <v>5</v>
      </c>
      <c r="C345" t="s">
        <v>1364</v>
      </c>
      <c r="D345">
        <v>4</v>
      </c>
      <c r="E345">
        <v>146040.68869658784</v>
      </c>
      <c r="F345">
        <v>2860.5351013520431</v>
      </c>
      <c r="G345">
        <v>2086.2998560593719</v>
      </c>
      <c r="H345">
        <v>4946.8349574114145</v>
      </c>
      <c r="I345">
        <v>1.9587000000000001</v>
      </c>
      <c r="J345">
        <v>1.429</v>
      </c>
      <c r="K345">
        <v>3.2044000000000001</v>
      </c>
      <c r="L345">
        <v>0.2</v>
      </c>
      <c r="M345" t="s">
        <v>3183</v>
      </c>
      <c r="N345" t="s">
        <v>3183</v>
      </c>
    </row>
    <row r="346" spans="1:14" x14ac:dyDescent="0.25">
      <c r="A346" t="str">
        <f t="shared" si="5"/>
        <v>5_NO_5</v>
      </c>
      <c r="B346">
        <v>5</v>
      </c>
      <c r="C346" t="s">
        <v>1364</v>
      </c>
      <c r="D346">
        <v>5</v>
      </c>
      <c r="E346">
        <v>182536.37593023648</v>
      </c>
      <c r="F346">
        <v>3620.7810152174602</v>
      </c>
      <c r="G346">
        <v>2666.157970511666</v>
      </c>
      <c r="H346">
        <v>6286.9389857291262</v>
      </c>
      <c r="I346">
        <v>1.9836</v>
      </c>
      <c r="J346">
        <v>1.4610000000000001</v>
      </c>
      <c r="K346">
        <v>3.2612999999999999</v>
      </c>
      <c r="L346">
        <v>0.2</v>
      </c>
      <c r="M346" t="s">
        <v>3183</v>
      </c>
      <c r="N346" t="s">
        <v>3183</v>
      </c>
    </row>
    <row r="347" spans="1:14" x14ac:dyDescent="0.25">
      <c r="A347" t="str">
        <f t="shared" si="5"/>
        <v>6_NO_1</v>
      </c>
      <c r="B347">
        <v>6</v>
      </c>
      <c r="C347" t="s">
        <v>1364</v>
      </c>
      <c r="D347">
        <v>1</v>
      </c>
      <c r="E347">
        <v>46501.000000000065</v>
      </c>
      <c r="F347">
        <v>828.15184450227468</v>
      </c>
      <c r="G347">
        <v>574.68502609050336</v>
      </c>
      <c r="H347">
        <v>1402.836870592778</v>
      </c>
      <c r="I347">
        <v>1.7808999999999999</v>
      </c>
      <c r="J347">
        <v>1.5740000000000001</v>
      </c>
      <c r="K347">
        <v>2.8769</v>
      </c>
      <c r="L347">
        <v>0.2</v>
      </c>
      <c r="M347" t="s">
        <v>3183</v>
      </c>
      <c r="N347" t="s">
        <v>3183</v>
      </c>
    </row>
    <row r="348" spans="1:14" x14ac:dyDescent="0.25">
      <c r="A348" t="str">
        <f t="shared" si="5"/>
        <v>6_NO_2</v>
      </c>
      <c r="B348">
        <v>6</v>
      </c>
      <c r="C348" t="s">
        <v>1364</v>
      </c>
      <c r="D348">
        <v>2</v>
      </c>
      <c r="E348">
        <v>93002.000000000044</v>
      </c>
      <c r="F348">
        <v>1741.4496548353231</v>
      </c>
      <c r="G348">
        <v>1202.0673197978663</v>
      </c>
      <c r="H348">
        <v>2943.5169746331894</v>
      </c>
      <c r="I348">
        <v>1.8725000000000001</v>
      </c>
      <c r="J348">
        <v>1.647</v>
      </c>
      <c r="K348">
        <v>3.0251000000000001</v>
      </c>
      <c r="L348">
        <v>0.2</v>
      </c>
      <c r="M348" t="s">
        <v>3183</v>
      </c>
      <c r="N348" t="s">
        <v>3183</v>
      </c>
    </row>
    <row r="349" spans="1:14" x14ac:dyDescent="0.25">
      <c r="A349" t="str">
        <f t="shared" si="5"/>
        <v>6_NO_3</v>
      </c>
      <c r="B349">
        <v>6</v>
      </c>
      <c r="C349" t="s">
        <v>1364</v>
      </c>
      <c r="D349">
        <v>3</v>
      </c>
      <c r="E349">
        <v>139503.00000000012</v>
      </c>
      <c r="F349">
        <v>2685.5084437116175</v>
      </c>
      <c r="G349">
        <v>1864.481511758933</v>
      </c>
      <c r="H349">
        <v>4549.9899554705507</v>
      </c>
      <c r="I349">
        <v>1.9251</v>
      </c>
      <c r="J349">
        <v>1.7030000000000001</v>
      </c>
      <c r="K349">
        <v>3.1215999999999999</v>
      </c>
      <c r="L349">
        <v>0.2</v>
      </c>
      <c r="M349" t="s">
        <v>3183</v>
      </c>
      <c r="N349" t="s">
        <v>3183</v>
      </c>
    </row>
    <row r="350" spans="1:14" x14ac:dyDescent="0.25">
      <c r="A350" t="str">
        <f t="shared" si="5"/>
        <v>6_NO_4</v>
      </c>
      <c r="B350">
        <v>6</v>
      </c>
      <c r="C350" t="s">
        <v>1364</v>
      </c>
      <c r="D350">
        <v>4</v>
      </c>
      <c r="E350">
        <v>186050.74011890229</v>
      </c>
      <c r="F350">
        <v>3644.2218774272328</v>
      </c>
      <c r="G350">
        <v>2548.1756784205481</v>
      </c>
      <c r="H350">
        <v>6192.3975558477814</v>
      </c>
      <c r="I350">
        <v>1.9587000000000001</v>
      </c>
      <c r="J350">
        <v>1.7450000000000001</v>
      </c>
      <c r="K350">
        <v>3.1884999999999999</v>
      </c>
      <c r="L350">
        <v>0.2</v>
      </c>
      <c r="M350" t="s">
        <v>3183</v>
      </c>
      <c r="N350" t="s">
        <v>3183</v>
      </c>
    </row>
    <row r="351" spans="1:14" x14ac:dyDescent="0.25">
      <c r="A351" t="str">
        <f t="shared" si="5"/>
        <v>6_NO_5</v>
      </c>
      <c r="B351">
        <v>6</v>
      </c>
      <c r="C351" t="s">
        <v>1364</v>
      </c>
      <c r="D351">
        <v>5</v>
      </c>
      <c r="E351">
        <v>232544.97184000321</v>
      </c>
      <c r="F351">
        <v>4612.7486367120628</v>
      </c>
      <c r="G351">
        <v>3259.5808589285803</v>
      </c>
      <c r="H351">
        <v>7872.3294956406426</v>
      </c>
      <c r="I351">
        <v>1.9836</v>
      </c>
      <c r="J351">
        <v>1.786</v>
      </c>
      <c r="K351">
        <v>3.2454000000000001</v>
      </c>
      <c r="L351">
        <v>0.2</v>
      </c>
      <c r="M351" t="s">
        <v>3183</v>
      </c>
      <c r="N351" t="s">
        <v>3183</v>
      </c>
    </row>
    <row r="352" spans="1:14" x14ac:dyDescent="0.25">
      <c r="A352" t="str">
        <f t="shared" si="5"/>
        <v>7_NO_1</v>
      </c>
      <c r="B352">
        <v>7</v>
      </c>
      <c r="C352" t="s">
        <v>1364</v>
      </c>
      <c r="D352">
        <v>1</v>
      </c>
      <c r="E352">
        <v>56501.000000000029</v>
      </c>
      <c r="F352">
        <v>1006.245185398658</v>
      </c>
      <c r="G352">
        <v>675.39615328279956</v>
      </c>
      <c r="H352">
        <v>1681.6413386814575</v>
      </c>
      <c r="I352">
        <v>1.7808999999999999</v>
      </c>
      <c r="J352">
        <v>1.85</v>
      </c>
      <c r="K352">
        <v>2.8641999999999999</v>
      </c>
      <c r="L352">
        <v>0.2</v>
      </c>
      <c r="M352" t="s">
        <v>3183</v>
      </c>
      <c r="N352" t="s">
        <v>3183</v>
      </c>
    </row>
    <row r="353" spans="1:14" x14ac:dyDescent="0.25">
      <c r="A353" t="str">
        <f t="shared" si="5"/>
        <v>7_NO_2</v>
      </c>
      <c r="B353">
        <v>7</v>
      </c>
      <c r="C353" t="s">
        <v>1364</v>
      </c>
      <c r="D353">
        <v>2</v>
      </c>
      <c r="E353">
        <v>113002.00000000004</v>
      </c>
      <c r="F353">
        <v>2115.9469032461784</v>
      </c>
      <c r="G353">
        <v>1414.7411529438932</v>
      </c>
      <c r="H353">
        <v>3530.6880561900716</v>
      </c>
      <c r="I353">
        <v>1.8725000000000001</v>
      </c>
      <c r="J353">
        <v>1.9379999999999999</v>
      </c>
      <c r="K353">
        <v>3.0123000000000002</v>
      </c>
      <c r="L353">
        <v>0.2</v>
      </c>
      <c r="M353" t="s">
        <v>3183</v>
      </c>
      <c r="N353" t="s">
        <v>3183</v>
      </c>
    </row>
    <row r="354" spans="1:14" x14ac:dyDescent="0.25">
      <c r="A354" t="str">
        <f t="shared" si="5"/>
        <v>7_NO_3</v>
      </c>
      <c r="B354">
        <v>7</v>
      </c>
      <c r="C354" t="s">
        <v>1364</v>
      </c>
      <c r="D354">
        <v>3</v>
      </c>
      <c r="E354">
        <v>169503.00000000032</v>
      </c>
      <c r="F354">
        <v>3263.0247215790978</v>
      </c>
      <c r="G354">
        <v>2196.5978345398335</v>
      </c>
      <c r="H354">
        <v>5459.6225561189312</v>
      </c>
      <c r="I354">
        <v>1.9251</v>
      </c>
      <c r="J354">
        <v>2.0059999999999998</v>
      </c>
      <c r="K354">
        <v>3.1088</v>
      </c>
      <c r="L354">
        <v>0.2</v>
      </c>
      <c r="M354" t="s">
        <v>3183</v>
      </c>
      <c r="N354" t="s">
        <v>3183</v>
      </c>
    </row>
    <row r="355" spans="1:14" x14ac:dyDescent="0.25">
      <c r="A355" t="str">
        <f t="shared" si="5"/>
        <v>7_NO_4</v>
      </c>
      <c r="B355">
        <v>7</v>
      </c>
      <c r="C355" t="s">
        <v>1364</v>
      </c>
      <c r="D355">
        <v>4</v>
      </c>
      <c r="E355">
        <v>226060.7915412162</v>
      </c>
      <c r="F355">
        <v>4427.9086535024117</v>
      </c>
      <c r="G355">
        <v>3004.2780530021778</v>
      </c>
      <c r="H355">
        <v>7432.1867065045899</v>
      </c>
      <c r="I355">
        <v>1.9587000000000001</v>
      </c>
      <c r="J355">
        <v>2.0579999999999998</v>
      </c>
      <c r="K355">
        <v>3.1756000000000002</v>
      </c>
      <c r="L355">
        <v>0.2</v>
      </c>
      <c r="M355" t="s">
        <v>3183</v>
      </c>
      <c r="N355" t="s">
        <v>3183</v>
      </c>
    </row>
    <row r="356" spans="1:14" x14ac:dyDescent="0.25">
      <c r="A356" t="str">
        <f t="shared" si="5"/>
        <v>7_NO_5</v>
      </c>
      <c r="B356">
        <v>7</v>
      </c>
      <c r="C356" t="s">
        <v>1364</v>
      </c>
      <c r="D356">
        <v>5</v>
      </c>
      <c r="E356">
        <v>282553.56774976896</v>
      </c>
      <c r="F356">
        <v>5604.7162582066676</v>
      </c>
      <c r="G356">
        <v>3845.5859612403756</v>
      </c>
      <c r="H356">
        <v>9450.3022194470432</v>
      </c>
      <c r="I356">
        <v>1.9836</v>
      </c>
      <c r="J356">
        <v>2.1070000000000002</v>
      </c>
      <c r="K356">
        <v>3.2324999999999999</v>
      </c>
      <c r="L356">
        <v>0.2</v>
      </c>
      <c r="M356" t="s">
        <v>3183</v>
      </c>
      <c r="N356" t="s">
        <v>3183</v>
      </c>
    </row>
    <row r="357" spans="1:14" x14ac:dyDescent="0.25">
      <c r="A357" t="str">
        <f t="shared" si="5"/>
        <v>8_NO_1</v>
      </c>
      <c r="B357">
        <v>8</v>
      </c>
      <c r="C357" t="s">
        <v>1364</v>
      </c>
      <c r="D357">
        <v>1</v>
      </c>
      <c r="E357">
        <v>68624.999999999971</v>
      </c>
      <c r="F357">
        <v>1222.1655519014344</v>
      </c>
      <c r="G357">
        <v>797.77929518736721</v>
      </c>
      <c r="H357">
        <v>2019.9448470888015</v>
      </c>
      <c r="I357">
        <v>1.7808999999999999</v>
      </c>
      <c r="J357">
        <v>2.1859999999999999</v>
      </c>
      <c r="K357">
        <v>2.8540999999999999</v>
      </c>
      <c r="L357">
        <v>0.2</v>
      </c>
      <c r="M357" t="s">
        <v>3183</v>
      </c>
      <c r="N357" t="s">
        <v>3183</v>
      </c>
    </row>
    <row r="358" spans="1:14" x14ac:dyDescent="0.25">
      <c r="A358" t="str">
        <f t="shared" si="5"/>
        <v>8_NO_2</v>
      </c>
      <c r="B358">
        <v>8</v>
      </c>
      <c r="C358" t="s">
        <v>1364</v>
      </c>
      <c r="D358">
        <v>2</v>
      </c>
      <c r="E358">
        <v>137250.00000000006</v>
      </c>
      <c r="F358">
        <v>2569.987367219499</v>
      </c>
      <c r="G358">
        <v>1673.1802413239161</v>
      </c>
      <c r="H358">
        <v>4243.1676085434156</v>
      </c>
      <c r="I358">
        <v>1.8725000000000001</v>
      </c>
      <c r="J358">
        <v>2.2919999999999998</v>
      </c>
      <c r="K358">
        <v>3.0022000000000002</v>
      </c>
      <c r="L358">
        <v>0.2</v>
      </c>
      <c r="M358" t="s">
        <v>3183</v>
      </c>
      <c r="N358" t="s">
        <v>3183</v>
      </c>
    </row>
    <row r="359" spans="1:14" x14ac:dyDescent="0.25">
      <c r="A359" t="str">
        <f t="shared" si="5"/>
        <v>8_NO_3</v>
      </c>
      <c r="B359">
        <v>8</v>
      </c>
      <c r="C359" t="s">
        <v>1364</v>
      </c>
      <c r="D359">
        <v>3</v>
      </c>
      <c r="E359">
        <v>205874.99999999991</v>
      </c>
      <c r="F359">
        <v>3963.2054568656395</v>
      </c>
      <c r="G359">
        <v>2600.1822267800467</v>
      </c>
      <c r="H359">
        <v>6563.3876836456857</v>
      </c>
      <c r="I359">
        <v>1.9251</v>
      </c>
      <c r="J359">
        <v>2.375</v>
      </c>
      <c r="K359">
        <v>3.0987</v>
      </c>
      <c r="L359">
        <v>0.2</v>
      </c>
      <c r="M359" t="s">
        <v>3183</v>
      </c>
      <c r="N359" t="s">
        <v>3183</v>
      </c>
    </row>
    <row r="360" spans="1:14" x14ac:dyDescent="0.25">
      <c r="A360" t="str">
        <f t="shared" si="5"/>
        <v>8_NO_4</v>
      </c>
      <c r="B360">
        <v>8</v>
      </c>
      <c r="C360" t="s">
        <v>1364</v>
      </c>
      <c r="D360">
        <v>4</v>
      </c>
      <c r="E360">
        <v>274568.97788562882</v>
      </c>
      <c r="F360">
        <v>5378.0505008159635</v>
      </c>
      <c r="G360">
        <v>3558.5290398356897</v>
      </c>
      <c r="H360">
        <v>8936.5795406516536</v>
      </c>
      <c r="I360">
        <v>1.9587000000000001</v>
      </c>
      <c r="J360">
        <v>2.4369999999999998</v>
      </c>
      <c r="K360">
        <v>3.1655000000000002</v>
      </c>
      <c r="L360">
        <v>0.2</v>
      </c>
      <c r="M360" t="s">
        <v>3183</v>
      </c>
      <c r="N360" t="s">
        <v>3183</v>
      </c>
    </row>
    <row r="361" spans="1:14" x14ac:dyDescent="0.25">
      <c r="A361" t="str">
        <f t="shared" si="5"/>
        <v>8_NO_5</v>
      </c>
      <c r="B361">
        <v>8</v>
      </c>
      <c r="C361" t="s">
        <v>1364</v>
      </c>
      <c r="D361">
        <v>5</v>
      </c>
      <c r="E361">
        <v>343183.9894307683</v>
      </c>
      <c r="F361">
        <v>6807.3778025067122</v>
      </c>
      <c r="G361">
        <v>4557.693427340856</v>
      </c>
      <c r="H361">
        <v>11365.071229847568</v>
      </c>
      <c r="I361">
        <v>1.9836</v>
      </c>
      <c r="J361">
        <v>2.4969999999999999</v>
      </c>
      <c r="K361">
        <v>3.2223999999999999</v>
      </c>
      <c r="L361">
        <v>0.2</v>
      </c>
      <c r="M361" t="s">
        <v>3183</v>
      </c>
      <c r="N361" t="s">
        <v>3183</v>
      </c>
    </row>
    <row r="362" spans="1:14" x14ac:dyDescent="0.25">
      <c r="A362" t="str">
        <f t="shared" si="5"/>
        <v>9_NO_1</v>
      </c>
      <c r="B362">
        <v>9</v>
      </c>
      <c r="C362" t="s">
        <v>1364</v>
      </c>
      <c r="D362">
        <v>1</v>
      </c>
      <c r="E362">
        <v>80895.000000000247</v>
      </c>
      <c r="F362">
        <v>1397.5234368913623</v>
      </c>
      <c r="G362">
        <v>783.02280077060743</v>
      </c>
      <c r="H362">
        <v>2180.5462376619698</v>
      </c>
      <c r="I362">
        <v>1.7276</v>
      </c>
      <c r="J362">
        <v>2.145</v>
      </c>
      <c r="K362">
        <v>2.4192999999999998</v>
      </c>
      <c r="L362">
        <v>0.65</v>
      </c>
      <c r="M362" t="s">
        <v>3183</v>
      </c>
      <c r="N362" t="s">
        <v>3183</v>
      </c>
    </row>
    <row r="363" spans="1:14" x14ac:dyDescent="0.25">
      <c r="A363" t="str">
        <f t="shared" si="5"/>
        <v>9_NO_2</v>
      </c>
      <c r="B363">
        <v>9</v>
      </c>
      <c r="C363" t="s">
        <v>1364</v>
      </c>
      <c r="D363">
        <v>2</v>
      </c>
      <c r="E363">
        <v>161790.00000000038</v>
      </c>
      <c r="F363">
        <v>2941.0355015491614</v>
      </c>
      <c r="G363">
        <v>1648.5227398561308</v>
      </c>
      <c r="H363">
        <v>4589.5582414052924</v>
      </c>
      <c r="I363">
        <v>1.8178000000000001</v>
      </c>
      <c r="J363">
        <v>2.258</v>
      </c>
      <c r="K363">
        <v>2.5605000000000002</v>
      </c>
      <c r="L363">
        <v>0.65</v>
      </c>
      <c r="M363" t="s">
        <v>3183</v>
      </c>
      <c r="N363" t="s">
        <v>3183</v>
      </c>
    </row>
    <row r="364" spans="1:14" x14ac:dyDescent="0.25">
      <c r="A364" t="str">
        <f t="shared" si="5"/>
        <v>9_NO_3</v>
      </c>
      <c r="B364">
        <v>9</v>
      </c>
      <c r="C364" t="s">
        <v>1364</v>
      </c>
      <c r="D364">
        <v>3</v>
      </c>
      <c r="E364">
        <v>242685.00000000023</v>
      </c>
      <c r="F364">
        <v>4537.9788212795347</v>
      </c>
      <c r="G364">
        <v>2567.8138291636888</v>
      </c>
      <c r="H364">
        <v>7105.7926504432235</v>
      </c>
      <c r="I364">
        <v>1.8698999999999999</v>
      </c>
      <c r="J364">
        <v>2.3450000000000002</v>
      </c>
      <c r="K364">
        <v>2.6518000000000002</v>
      </c>
      <c r="L364">
        <v>0.65</v>
      </c>
      <c r="M364" t="s">
        <v>3183</v>
      </c>
      <c r="N364" t="s">
        <v>3183</v>
      </c>
    </row>
    <row r="365" spans="1:14" x14ac:dyDescent="0.25">
      <c r="A365" t="str">
        <f t="shared" si="5"/>
        <v>9_NO_4</v>
      </c>
      <c r="B365">
        <v>9</v>
      </c>
      <c r="C365" t="s">
        <v>1364</v>
      </c>
      <c r="D365">
        <v>4</v>
      </c>
      <c r="E365">
        <v>323643.96965617436</v>
      </c>
      <c r="F365">
        <v>6160.2197843916847</v>
      </c>
      <c r="G365">
        <v>3519.1830976520578</v>
      </c>
      <c r="H365">
        <v>9679.4028820437416</v>
      </c>
      <c r="I365">
        <v>1.9034</v>
      </c>
      <c r="J365">
        <v>2.41</v>
      </c>
      <c r="K365">
        <v>2.7145999999999999</v>
      </c>
      <c r="L365">
        <v>0.65</v>
      </c>
      <c r="M365" t="s">
        <v>3183</v>
      </c>
      <c r="N365" t="s">
        <v>3183</v>
      </c>
    </row>
    <row r="366" spans="1:14" x14ac:dyDescent="0.25">
      <c r="A366" t="str">
        <f t="shared" si="5"/>
        <v>9_NO_5</v>
      </c>
      <c r="B366">
        <v>9</v>
      </c>
      <c r="C366" t="s">
        <v>1364</v>
      </c>
      <c r="D366">
        <v>5</v>
      </c>
      <c r="E366">
        <v>404528.63930135936</v>
      </c>
      <c r="F366">
        <v>7798.3575084099775</v>
      </c>
      <c r="G366">
        <v>4512.3625281308559</v>
      </c>
      <c r="H366">
        <v>12310.720036540833</v>
      </c>
      <c r="I366">
        <v>1.9278</v>
      </c>
      <c r="J366">
        <v>2.4729999999999999</v>
      </c>
      <c r="K366">
        <v>2.7669999999999999</v>
      </c>
      <c r="L366">
        <v>0.65</v>
      </c>
      <c r="M366" t="s">
        <v>3183</v>
      </c>
      <c r="N366" t="s">
        <v>3183</v>
      </c>
    </row>
    <row r="367" spans="1:14" x14ac:dyDescent="0.25">
      <c r="A367" t="str">
        <f t="shared" si="5"/>
        <v>10_NO_1</v>
      </c>
      <c r="B367">
        <v>10</v>
      </c>
      <c r="C367" t="s">
        <v>1364</v>
      </c>
      <c r="D367">
        <v>1</v>
      </c>
      <c r="E367">
        <v>94751.00000000032</v>
      </c>
      <c r="F367">
        <v>1636.8965099065883</v>
      </c>
      <c r="G367">
        <v>860.27642105453651</v>
      </c>
      <c r="H367">
        <v>2497.1729309611246</v>
      </c>
      <c r="I367">
        <v>1.7276</v>
      </c>
      <c r="J367">
        <v>2.3570000000000002</v>
      </c>
      <c r="K367">
        <v>2.4022000000000001</v>
      </c>
      <c r="L367">
        <v>0.65</v>
      </c>
      <c r="M367" t="s">
        <v>3183</v>
      </c>
      <c r="N367" t="s">
        <v>3183</v>
      </c>
    </row>
    <row r="368" spans="1:14" x14ac:dyDescent="0.25">
      <c r="A368" t="str">
        <f t="shared" si="5"/>
        <v>10_NO_2</v>
      </c>
      <c r="B368">
        <v>10</v>
      </c>
      <c r="C368" t="s">
        <v>1364</v>
      </c>
      <c r="D368">
        <v>2</v>
      </c>
      <c r="E368">
        <v>189502.00000000052</v>
      </c>
      <c r="F368">
        <v>3444.7871290844269</v>
      </c>
      <c r="G368">
        <v>1815.7695427853173</v>
      </c>
      <c r="H368">
        <v>5260.5566718697446</v>
      </c>
      <c r="I368">
        <v>1.8178000000000001</v>
      </c>
      <c r="J368">
        <v>2.4870000000000001</v>
      </c>
      <c r="K368">
        <v>2.5427</v>
      </c>
      <c r="L368">
        <v>0.65</v>
      </c>
      <c r="M368" t="s">
        <v>3183</v>
      </c>
      <c r="N368" t="s">
        <v>3183</v>
      </c>
    </row>
    <row r="369" spans="1:14" x14ac:dyDescent="0.25">
      <c r="A369" t="str">
        <f t="shared" si="5"/>
        <v>10_NO_3</v>
      </c>
      <c r="B369">
        <v>10</v>
      </c>
      <c r="C369" t="s">
        <v>1364</v>
      </c>
      <c r="D369">
        <v>3</v>
      </c>
      <c r="E369">
        <v>284253.00000000023</v>
      </c>
      <c r="F369">
        <v>5315.2609097602763</v>
      </c>
      <c r="G369">
        <v>2832.1381371072139</v>
      </c>
      <c r="H369">
        <v>8147.3990468674901</v>
      </c>
      <c r="I369">
        <v>1.8698999999999999</v>
      </c>
      <c r="J369">
        <v>2.5859999999999999</v>
      </c>
      <c r="K369">
        <v>2.6328999999999998</v>
      </c>
      <c r="L369">
        <v>0.65</v>
      </c>
      <c r="M369" t="s">
        <v>3183</v>
      </c>
      <c r="N369" t="s">
        <v>3183</v>
      </c>
    </row>
    <row r="370" spans="1:14" x14ac:dyDescent="0.25">
      <c r="A370" t="str">
        <f t="shared" si="5"/>
        <v>10_NO_4</v>
      </c>
      <c r="B370">
        <v>10</v>
      </c>
      <c r="C370" t="s">
        <v>1364</v>
      </c>
      <c r="D370">
        <v>4</v>
      </c>
      <c r="E370">
        <v>379078.92661959637</v>
      </c>
      <c r="F370">
        <v>7215.365409368902</v>
      </c>
      <c r="G370">
        <v>3884.0916272835998</v>
      </c>
      <c r="H370">
        <v>11099.457036652502</v>
      </c>
      <c r="I370">
        <v>1.9034</v>
      </c>
      <c r="J370">
        <v>2.66</v>
      </c>
      <c r="K370">
        <v>2.6947000000000001</v>
      </c>
      <c r="L370">
        <v>0.65</v>
      </c>
      <c r="M370" t="s">
        <v>3183</v>
      </c>
      <c r="N370" t="s">
        <v>3183</v>
      </c>
    </row>
    <row r="371" spans="1:14" x14ac:dyDescent="0.25">
      <c r="A371" t="str">
        <f t="shared" si="5"/>
        <v>10_NO_5</v>
      </c>
      <c r="B371">
        <v>10</v>
      </c>
      <c r="C371" t="s">
        <v>1364</v>
      </c>
      <c r="D371">
        <v>5</v>
      </c>
      <c r="E371">
        <v>473817.82684273733</v>
      </c>
      <c r="F371">
        <v>9134.0895269096472</v>
      </c>
      <c r="G371">
        <v>4982.4719469722604</v>
      </c>
      <c r="H371">
        <v>14116.561473881908</v>
      </c>
      <c r="I371">
        <v>1.9278</v>
      </c>
      <c r="J371">
        <v>2.73</v>
      </c>
      <c r="K371">
        <v>2.746</v>
      </c>
      <c r="L371">
        <v>0.65</v>
      </c>
      <c r="M371" t="s">
        <v>3183</v>
      </c>
      <c r="N371" t="s">
        <v>3183</v>
      </c>
    </row>
    <row r="372" spans="1:14" x14ac:dyDescent="0.25">
      <c r="A372" t="str">
        <f t="shared" si="5"/>
        <v>11_NO_1</v>
      </c>
      <c r="B372">
        <v>11</v>
      </c>
      <c r="C372" t="s">
        <v>1364</v>
      </c>
      <c r="D372">
        <v>1</v>
      </c>
      <c r="E372">
        <v>116251.00000000036</v>
      </c>
      <c r="F372">
        <v>2008.3255709507102</v>
      </c>
      <c r="G372">
        <v>980.78724664943934</v>
      </c>
      <c r="H372">
        <v>2989.1128176001494</v>
      </c>
      <c r="I372">
        <v>1.7276</v>
      </c>
      <c r="J372">
        <v>2.6869999999999998</v>
      </c>
      <c r="K372">
        <v>2.3841999999999999</v>
      </c>
      <c r="L372">
        <v>0.65</v>
      </c>
      <c r="M372" t="s">
        <v>3183</v>
      </c>
      <c r="N372" t="s">
        <v>3183</v>
      </c>
    </row>
    <row r="373" spans="1:14" x14ac:dyDescent="0.25">
      <c r="A373" t="str">
        <f t="shared" si="5"/>
        <v>11_NO_2</v>
      </c>
      <c r="B373">
        <v>11</v>
      </c>
      <c r="C373" t="s">
        <v>1364</v>
      </c>
      <c r="D373">
        <v>2</v>
      </c>
      <c r="E373">
        <v>232502.00000000073</v>
      </c>
      <c r="F373">
        <v>4226.4456158055627</v>
      </c>
      <c r="G373">
        <v>2076.6649112587907</v>
      </c>
      <c r="H373">
        <v>6303.1105270643529</v>
      </c>
      <c r="I373">
        <v>1.8178000000000001</v>
      </c>
      <c r="J373">
        <v>2.8450000000000002</v>
      </c>
      <c r="K373">
        <v>2.524</v>
      </c>
      <c r="L373">
        <v>0.65</v>
      </c>
      <c r="M373" t="s">
        <v>3183</v>
      </c>
      <c r="N373" t="s">
        <v>3183</v>
      </c>
    </row>
    <row r="374" spans="1:14" x14ac:dyDescent="0.25">
      <c r="A374" t="str">
        <f t="shared" si="5"/>
        <v>11_NO_3</v>
      </c>
      <c r="B374">
        <v>11</v>
      </c>
      <c r="C374" t="s">
        <v>1364</v>
      </c>
      <c r="D374">
        <v>3</v>
      </c>
      <c r="E374">
        <v>348753.00000000116</v>
      </c>
      <c r="F374">
        <v>6521.3496007486992</v>
      </c>
      <c r="G374">
        <v>3244.4695913550236</v>
      </c>
      <c r="H374">
        <v>9765.8191921037233</v>
      </c>
      <c r="I374">
        <v>1.8698999999999999</v>
      </c>
      <c r="J374">
        <v>2.9630000000000001</v>
      </c>
      <c r="K374">
        <v>2.6132</v>
      </c>
      <c r="L374">
        <v>0.65</v>
      </c>
      <c r="M374" t="s">
        <v>3183</v>
      </c>
      <c r="N374" t="s">
        <v>3183</v>
      </c>
    </row>
    <row r="375" spans="1:14" x14ac:dyDescent="0.25">
      <c r="A375" t="str">
        <f t="shared" si="5"/>
        <v>11_NO_4</v>
      </c>
      <c r="B375">
        <v>11</v>
      </c>
      <c r="C375" t="s">
        <v>1364</v>
      </c>
      <c r="D375">
        <v>4</v>
      </c>
      <c r="E375">
        <v>465095.92825885414</v>
      </c>
      <c r="F375">
        <v>8852.6078268782476</v>
      </c>
      <c r="G375">
        <v>4453.329645316684</v>
      </c>
      <c r="H375">
        <v>13305.937472194932</v>
      </c>
      <c r="I375">
        <v>1.9034</v>
      </c>
      <c r="J375">
        <v>3.05</v>
      </c>
      <c r="K375">
        <v>2.6739000000000002</v>
      </c>
      <c r="L375">
        <v>0.65</v>
      </c>
      <c r="M375" t="s">
        <v>3183</v>
      </c>
      <c r="N375" t="s">
        <v>3183</v>
      </c>
    </row>
    <row r="376" spans="1:14" x14ac:dyDescent="0.25">
      <c r="A376" t="str">
        <f t="shared" si="5"/>
        <v>11_NO_5</v>
      </c>
      <c r="B376">
        <v>11</v>
      </c>
      <c r="C376" t="s">
        <v>1364</v>
      </c>
      <c r="D376">
        <v>5</v>
      </c>
      <c r="E376">
        <v>581332.08291516802</v>
      </c>
      <c r="F376">
        <v>11206.710658386395</v>
      </c>
      <c r="G376">
        <v>5715.8185301243884</v>
      </c>
      <c r="H376">
        <v>16922.529188510784</v>
      </c>
      <c r="I376">
        <v>1.9278</v>
      </c>
      <c r="J376">
        <v>3.1320000000000001</v>
      </c>
      <c r="K376">
        <v>2.7240000000000002</v>
      </c>
      <c r="L376">
        <v>0.65</v>
      </c>
      <c r="M376" t="s">
        <v>3183</v>
      </c>
      <c r="N376" t="s">
        <v>3183</v>
      </c>
    </row>
    <row r="377" spans="1:14" x14ac:dyDescent="0.25">
      <c r="A377" t="str">
        <f t="shared" si="5"/>
        <v>12_NO_1</v>
      </c>
      <c r="B377">
        <v>12</v>
      </c>
      <c r="C377" t="s">
        <v>1364</v>
      </c>
      <c r="D377">
        <v>1</v>
      </c>
      <c r="E377">
        <v>141251.00000000017</v>
      </c>
      <c r="F377">
        <v>2440.2198279787608</v>
      </c>
      <c r="G377">
        <v>1120.612982115344</v>
      </c>
      <c r="H377">
        <v>3560.8328100941048</v>
      </c>
      <c r="I377">
        <v>1.7276</v>
      </c>
      <c r="J377">
        <v>3.07</v>
      </c>
      <c r="K377">
        <v>2.37</v>
      </c>
      <c r="L377">
        <v>0.65</v>
      </c>
      <c r="M377" t="s">
        <v>3183</v>
      </c>
      <c r="N377" t="s">
        <v>3183</v>
      </c>
    </row>
    <row r="378" spans="1:14" x14ac:dyDescent="0.25">
      <c r="A378" t="str">
        <f t="shared" si="5"/>
        <v>12_NO_2</v>
      </c>
      <c r="B378">
        <v>12</v>
      </c>
      <c r="C378" t="s">
        <v>1364</v>
      </c>
      <c r="D378">
        <v>2</v>
      </c>
      <c r="E378">
        <v>282502.00000000064</v>
      </c>
      <c r="F378">
        <v>5135.3508329231772</v>
      </c>
      <c r="G378">
        <v>2379.3749900645789</v>
      </c>
      <c r="H378">
        <v>7514.7258229877561</v>
      </c>
      <c r="I378">
        <v>1.8178000000000001</v>
      </c>
      <c r="J378">
        <v>3.2589999999999999</v>
      </c>
      <c r="K378">
        <v>2.5091999999999999</v>
      </c>
      <c r="L378">
        <v>0.65</v>
      </c>
      <c r="M378" t="s">
        <v>3183</v>
      </c>
      <c r="N378" t="s">
        <v>3183</v>
      </c>
    </row>
    <row r="379" spans="1:14" x14ac:dyDescent="0.25">
      <c r="A379" t="str">
        <f t="shared" si="5"/>
        <v>12_NO_3</v>
      </c>
      <c r="B379">
        <v>12</v>
      </c>
      <c r="C379" t="s">
        <v>1364</v>
      </c>
      <c r="D379">
        <v>3</v>
      </c>
      <c r="E379">
        <v>423753.00000000122</v>
      </c>
      <c r="F379">
        <v>7923.7783112003863</v>
      </c>
      <c r="G379">
        <v>3722.886636988831</v>
      </c>
      <c r="H379">
        <v>11646.664948189216</v>
      </c>
      <c r="I379">
        <v>1.8698999999999999</v>
      </c>
      <c r="J379">
        <v>3.4</v>
      </c>
      <c r="K379">
        <v>2.5975999999999999</v>
      </c>
      <c r="L379">
        <v>0.65</v>
      </c>
      <c r="M379" t="s">
        <v>3183</v>
      </c>
      <c r="N379" t="s">
        <v>3183</v>
      </c>
    </row>
    <row r="380" spans="1:14" x14ac:dyDescent="0.25">
      <c r="A380" t="str">
        <f t="shared" si="5"/>
        <v>12_NO_4</v>
      </c>
      <c r="B380">
        <v>12</v>
      </c>
      <c r="C380" t="s">
        <v>1364</v>
      </c>
      <c r="D380">
        <v>4</v>
      </c>
      <c r="E380">
        <v>565115.69760682737</v>
      </c>
      <c r="F380">
        <v>10756.37807979615</v>
      </c>
      <c r="G380">
        <v>5113.8008149578882</v>
      </c>
      <c r="H380">
        <v>15870.178894754037</v>
      </c>
      <c r="I380">
        <v>1.9034</v>
      </c>
      <c r="J380">
        <v>3.5030000000000001</v>
      </c>
      <c r="K380">
        <v>2.6574</v>
      </c>
      <c r="L380">
        <v>0.65</v>
      </c>
      <c r="M380" t="s">
        <v>3183</v>
      </c>
      <c r="N380" t="s">
        <v>3183</v>
      </c>
    </row>
    <row r="381" spans="1:14" x14ac:dyDescent="0.25">
      <c r="A381" t="str">
        <f t="shared" si="5"/>
        <v>12_NO_5</v>
      </c>
      <c r="B381">
        <v>12</v>
      </c>
      <c r="C381" t="s">
        <v>1364</v>
      </c>
      <c r="D381">
        <v>5</v>
      </c>
      <c r="E381">
        <v>706348.65974357422</v>
      </c>
      <c r="F381">
        <v>13616.735229871045</v>
      </c>
      <c r="G381">
        <v>6566.6999919874452</v>
      </c>
      <c r="H381">
        <v>20183.43522185849</v>
      </c>
      <c r="I381">
        <v>1.9278</v>
      </c>
      <c r="J381">
        <v>3.5979999999999999</v>
      </c>
      <c r="K381">
        <v>2.7065999999999999</v>
      </c>
      <c r="L381">
        <v>0.65</v>
      </c>
      <c r="M381" t="s">
        <v>3183</v>
      </c>
      <c r="N381" t="s">
        <v>3183</v>
      </c>
    </row>
    <row r="382" spans="1:14" x14ac:dyDescent="0.25">
      <c r="A382" t="str">
        <f t="shared" si="5"/>
        <v>13_NO_1</v>
      </c>
      <c r="B382">
        <v>13</v>
      </c>
      <c r="C382" t="s">
        <v>1364</v>
      </c>
      <c r="D382">
        <v>1</v>
      </c>
      <c r="E382">
        <v>166251.00000000049</v>
      </c>
      <c r="F382">
        <v>2872.1140850068105</v>
      </c>
      <c r="G382">
        <v>1260.4387175812435</v>
      </c>
      <c r="H382">
        <v>4132.552802588054</v>
      </c>
      <c r="I382">
        <v>1.7276</v>
      </c>
      <c r="J382">
        <v>3.4529999999999998</v>
      </c>
      <c r="K382">
        <v>2.3601000000000001</v>
      </c>
      <c r="L382">
        <v>0.65</v>
      </c>
      <c r="M382" t="s">
        <v>3183</v>
      </c>
      <c r="N382" t="s">
        <v>3183</v>
      </c>
    </row>
    <row r="383" spans="1:14" x14ac:dyDescent="0.25">
      <c r="A383" t="str">
        <f t="shared" si="5"/>
        <v>13_NO_2</v>
      </c>
      <c r="B383">
        <v>13</v>
      </c>
      <c r="C383" t="s">
        <v>1364</v>
      </c>
      <c r="D383">
        <v>2</v>
      </c>
      <c r="E383">
        <v>332502.00000000093</v>
      </c>
      <c r="F383">
        <v>6044.2560500407917</v>
      </c>
      <c r="G383">
        <v>2682.0850688703599</v>
      </c>
      <c r="H383">
        <v>8726.3411189111521</v>
      </c>
      <c r="I383">
        <v>1.8178000000000001</v>
      </c>
      <c r="J383">
        <v>3.6739999999999999</v>
      </c>
      <c r="K383">
        <v>2.4988000000000001</v>
      </c>
      <c r="L383">
        <v>0.65</v>
      </c>
      <c r="M383" t="s">
        <v>3183</v>
      </c>
      <c r="N383" t="s">
        <v>3183</v>
      </c>
    </row>
    <row r="384" spans="1:14" x14ac:dyDescent="0.25">
      <c r="A384" t="str">
        <f t="shared" si="5"/>
        <v>13_NO_3</v>
      </c>
      <c r="B384">
        <v>13</v>
      </c>
      <c r="C384" t="s">
        <v>1364</v>
      </c>
      <c r="D384">
        <v>3</v>
      </c>
      <c r="E384">
        <v>498753.00000000116</v>
      </c>
      <c r="F384">
        <v>9326.2070216520751</v>
      </c>
      <c r="G384">
        <v>4201.3036826225371</v>
      </c>
      <c r="H384">
        <v>13527.510704274613</v>
      </c>
      <c r="I384">
        <v>1.8698999999999999</v>
      </c>
      <c r="J384">
        <v>3.8370000000000002</v>
      </c>
      <c r="K384">
        <v>2.5865999999999998</v>
      </c>
      <c r="L384">
        <v>0.65</v>
      </c>
      <c r="M384" t="s">
        <v>3183</v>
      </c>
      <c r="N384" t="s">
        <v>3183</v>
      </c>
    </row>
    <row r="385" spans="1:14" x14ac:dyDescent="0.25">
      <c r="A385" t="str">
        <f t="shared" si="5"/>
        <v>13_NO_4</v>
      </c>
      <c r="B385">
        <v>13</v>
      </c>
      <c r="C385" t="s">
        <v>1364</v>
      </c>
      <c r="D385">
        <v>4</v>
      </c>
      <c r="E385">
        <v>665135.4669548024</v>
      </c>
      <c r="F385">
        <v>12660.148332714049</v>
      </c>
      <c r="G385">
        <v>5774.2719845986594</v>
      </c>
      <c r="H385">
        <v>18434.42031731271</v>
      </c>
      <c r="I385">
        <v>1.9034</v>
      </c>
      <c r="J385">
        <v>3.9550000000000001</v>
      </c>
      <c r="K385">
        <v>2.6459000000000001</v>
      </c>
      <c r="L385">
        <v>0.65</v>
      </c>
      <c r="M385" t="s">
        <v>3183</v>
      </c>
      <c r="N385" t="s">
        <v>3183</v>
      </c>
    </row>
    <row r="386" spans="1:14" x14ac:dyDescent="0.25">
      <c r="A386" t="str">
        <f t="shared" si="5"/>
        <v>13_NO_5</v>
      </c>
      <c r="B386">
        <v>13</v>
      </c>
      <c r="C386" t="s">
        <v>1364</v>
      </c>
      <c r="D386">
        <v>5</v>
      </c>
      <c r="E386">
        <v>831365.23657198215</v>
      </c>
      <c r="F386">
        <v>16026.759801355707</v>
      </c>
      <c r="G386">
        <v>7417.581453849737</v>
      </c>
      <c r="H386">
        <v>23444.341255205443</v>
      </c>
      <c r="I386">
        <v>1.9278</v>
      </c>
      <c r="J386">
        <v>4.0640000000000001</v>
      </c>
      <c r="K386">
        <v>2.6943999999999999</v>
      </c>
      <c r="L386">
        <v>0.65</v>
      </c>
      <c r="M386" t="s">
        <v>3183</v>
      </c>
      <c r="N386" t="s">
        <v>3183</v>
      </c>
    </row>
    <row r="387" spans="1:14" x14ac:dyDescent="0.25">
      <c r="A387" t="str">
        <f t="shared" si="5"/>
        <v>14_NO_1</v>
      </c>
      <c r="B387">
        <v>14</v>
      </c>
      <c r="C387" t="s">
        <v>1364</v>
      </c>
      <c r="D387">
        <v>1</v>
      </c>
      <c r="E387">
        <v>191251.00000000073</v>
      </c>
      <c r="F387">
        <v>3304.0083420348565</v>
      </c>
      <c r="G387">
        <v>1401.0311974419694</v>
      </c>
      <c r="H387">
        <v>4705.0395394768257</v>
      </c>
      <c r="I387">
        <v>1.7276</v>
      </c>
      <c r="J387">
        <v>3.8380000000000001</v>
      </c>
      <c r="K387">
        <v>2.3531</v>
      </c>
      <c r="L387">
        <v>0.65</v>
      </c>
      <c r="M387" t="s">
        <v>3183</v>
      </c>
      <c r="N387" t="s">
        <v>3183</v>
      </c>
    </row>
    <row r="388" spans="1:14" x14ac:dyDescent="0.25">
      <c r="A388" t="str">
        <f t="shared" si="5"/>
        <v>14_NO_2</v>
      </c>
      <c r="B388">
        <v>14</v>
      </c>
      <c r="C388" t="s">
        <v>1364</v>
      </c>
      <c r="D388">
        <v>2</v>
      </c>
      <c r="E388">
        <v>382502.00000000093</v>
      </c>
      <c r="F388">
        <v>6953.1612671583935</v>
      </c>
      <c r="G388">
        <v>2986.4560320893956</v>
      </c>
      <c r="H388">
        <v>9939.6172992477896</v>
      </c>
      <c r="I388">
        <v>1.8178000000000001</v>
      </c>
      <c r="J388">
        <v>4.0910000000000002</v>
      </c>
      <c r="K388">
        <v>2.4916</v>
      </c>
      <c r="L388">
        <v>0.65</v>
      </c>
      <c r="M388" t="s">
        <v>3183</v>
      </c>
      <c r="N388" t="s">
        <v>3183</v>
      </c>
    </row>
    <row r="389" spans="1:14" x14ac:dyDescent="0.25">
      <c r="A389" t="str">
        <f t="shared" si="5"/>
        <v>14_NO_3</v>
      </c>
      <c r="B389">
        <v>14</v>
      </c>
      <c r="C389" t="s">
        <v>1364</v>
      </c>
      <c r="D389">
        <v>3</v>
      </c>
      <c r="E389">
        <v>573753.00000000198</v>
      </c>
      <c r="F389">
        <v>10728.63573210375</v>
      </c>
      <c r="G389">
        <v>4682.3465959117138</v>
      </c>
      <c r="H389">
        <v>15410.982328015463</v>
      </c>
      <c r="I389">
        <v>1.8698999999999999</v>
      </c>
      <c r="J389">
        <v>4.2759999999999998</v>
      </c>
      <c r="K389">
        <v>2.5790000000000002</v>
      </c>
      <c r="L389">
        <v>0.65</v>
      </c>
      <c r="M389" t="s">
        <v>3183</v>
      </c>
      <c r="N389" t="s">
        <v>3183</v>
      </c>
    </row>
    <row r="390" spans="1:14" x14ac:dyDescent="0.25">
      <c r="A390" t="str">
        <f t="shared" si="5"/>
        <v>14_NO_4</v>
      </c>
      <c r="B390">
        <v>14</v>
      </c>
      <c r="C390" t="s">
        <v>1364</v>
      </c>
      <c r="D390">
        <v>4</v>
      </c>
      <c r="E390">
        <v>765155.23630277719</v>
      </c>
      <c r="F390">
        <v>14563.918585631916</v>
      </c>
      <c r="G390">
        <v>6438.3690723041027</v>
      </c>
      <c r="H390">
        <v>21002.28765793602</v>
      </c>
      <c r="I390">
        <v>1.9034</v>
      </c>
      <c r="J390">
        <v>4.41</v>
      </c>
      <c r="K390">
        <v>2.6379000000000001</v>
      </c>
      <c r="L390">
        <v>0.65</v>
      </c>
      <c r="M390" t="s">
        <v>3183</v>
      </c>
      <c r="N390" t="s">
        <v>3183</v>
      </c>
    </row>
    <row r="391" spans="1:14" x14ac:dyDescent="0.25">
      <c r="A391" t="str">
        <f t="shared" si="5"/>
        <v>14_NO_5</v>
      </c>
      <c r="B391">
        <v>14</v>
      </c>
      <c r="C391" t="s">
        <v>1364</v>
      </c>
      <c r="D391">
        <v>5</v>
      </c>
      <c r="E391">
        <v>956381.81340039009</v>
      </c>
      <c r="F391">
        <v>18436.784372840302</v>
      </c>
      <c r="G391">
        <v>8273.1350508607793</v>
      </c>
      <c r="H391">
        <v>26709.919423701082</v>
      </c>
      <c r="I391">
        <v>1.9278</v>
      </c>
      <c r="J391">
        <v>4.5330000000000004</v>
      </c>
      <c r="K391">
        <v>2.6858</v>
      </c>
      <c r="L391">
        <v>0.65</v>
      </c>
      <c r="M391" t="s">
        <v>3183</v>
      </c>
      <c r="N391" t="s">
        <v>3183</v>
      </c>
    </row>
    <row r="392" spans="1:14" x14ac:dyDescent="0.25">
      <c r="A392" t="str">
        <f t="shared" ref="A392:A455" si="6">B392&amp;"_"&amp;C392&amp;"_"&amp;D392</f>
        <v>15_NO_1</v>
      </c>
      <c r="B392">
        <v>15</v>
      </c>
      <c r="C392" t="s">
        <v>1364</v>
      </c>
      <c r="D392">
        <v>1</v>
      </c>
      <c r="E392">
        <v>232501.00000000017</v>
      </c>
      <c r="F392">
        <v>4016.633866131142</v>
      </c>
      <c r="G392">
        <v>1632.0120214988979</v>
      </c>
      <c r="H392">
        <v>5648.6458876300403</v>
      </c>
      <c r="I392">
        <v>1.7276</v>
      </c>
      <c r="J392">
        <v>4.4710000000000001</v>
      </c>
      <c r="K392">
        <v>2.3445</v>
      </c>
      <c r="L392">
        <v>0.65</v>
      </c>
      <c r="M392" t="s">
        <v>3183</v>
      </c>
      <c r="N392" t="s">
        <v>3183</v>
      </c>
    </row>
    <row r="393" spans="1:14" x14ac:dyDescent="0.25">
      <c r="A393" t="str">
        <f t="shared" si="6"/>
        <v>15_NO_2</v>
      </c>
      <c r="B393">
        <v>15</v>
      </c>
      <c r="C393" t="s">
        <v>1364</v>
      </c>
      <c r="D393">
        <v>2</v>
      </c>
      <c r="E393">
        <v>465002.00000000052</v>
      </c>
      <c r="F393">
        <v>8452.8548754024487</v>
      </c>
      <c r="G393">
        <v>3486.5089716635998</v>
      </c>
      <c r="H393">
        <v>11939.363847066048</v>
      </c>
      <c r="I393">
        <v>1.8178000000000001</v>
      </c>
      <c r="J393">
        <v>4.7759999999999998</v>
      </c>
      <c r="K393">
        <v>2.4826000000000001</v>
      </c>
      <c r="L393">
        <v>0.65</v>
      </c>
      <c r="M393" t="s">
        <v>3183</v>
      </c>
      <c r="N393" t="s">
        <v>3183</v>
      </c>
    </row>
    <row r="394" spans="1:14" x14ac:dyDescent="0.25">
      <c r="A394" t="str">
        <f t="shared" si="6"/>
        <v>15_NO_3</v>
      </c>
      <c r="B394">
        <v>15</v>
      </c>
      <c r="C394" t="s">
        <v>1364</v>
      </c>
      <c r="D394">
        <v>3</v>
      </c>
      <c r="E394">
        <v>697503.00000000128</v>
      </c>
      <c r="F394">
        <v>13042.643104349032</v>
      </c>
      <c r="G394">
        <v>5472.6537748866622</v>
      </c>
      <c r="H394">
        <v>18515.296879235695</v>
      </c>
      <c r="I394">
        <v>1.8698999999999999</v>
      </c>
      <c r="J394">
        <v>4.9980000000000002</v>
      </c>
      <c r="K394">
        <v>2.5695000000000001</v>
      </c>
      <c r="L394">
        <v>0.65</v>
      </c>
      <c r="M394" t="s">
        <v>3183</v>
      </c>
      <c r="N394" t="s">
        <v>3183</v>
      </c>
    </row>
    <row r="395" spans="1:14" x14ac:dyDescent="0.25">
      <c r="A395" t="str">
        <f t="shared" si="6"/>
        <v>15_NO_4</v>
      </c>
      <c r="B395">
        <v>15</v>
      </c>
      <c r="C395" t="s">
        <v>1364</v>
      </c>
      <c r="D395">
        <v>4</v>
      </c>
      <c r="E395">
        <v>930187.85572693299</v>
      </c>
      <c r="F395">
        <v>17705.139502946433</v>
      </c>
      <c r="G395">
        <v>7529.4155735341856</v>
      </c>
      <c r="H395">
        <v>25234.555076480618</v>
      </c>
      <c r="I395">
        <v>1.9034</v>
      </c>
      <c r="J395">
        <v>5.157</v>
      </c>
      <c r="K395">
        <v>2.6278999999999999</v>
      </c>
      <c r="L395">
        <v>0.65</v>
      </c>
      <c r="M395" t="s">
        <v>3183</v>
      </c>
      <c r="N395" t="s">
        <v>3183</v>
      </c>
    </row>
    <row r="396" spans="1:14" x14ac:dyDescent="0.25">
      <c r="A396" t="str">
        <f t="shared" si="6"/>
        <v>15_NO_5</v>
      </c>
      <c r="B396">
        <v>15</v>
      </c>
      <c r="C396" t="s">
        <v>1364</v>
      </c>
      <c r="D396">
        <v>5</v>
      </c>
      <c r="E396">
        <v>1162659.1651672595</v>
      </c>
      <c r="F396">
        <v>22413.324915790017</v>
      </c>
      <c r="G396">
        <v>9678.7247102360889</v>
      </c>
      <c r="H396">
        <v>32092.049626026106</v>
      </c>
      <c r="I396">
        <v>1.9278</v>
      </c>
      <c r="J396">
        <v>5.3029999999999999</v>
      </c>
      <c r="K396">
        <v>2.6753</v>
      </c>
      <c r="L396">
        <v>0.65</v>
      </c>
      <c r="M396" t="s">
        <v>3183</v>
      </c>
      <c r="N396" t="s">
        <v>3183</v>
      </c>
    </row>
    <row r="397" spans="1:14" x14ac:dyDescent="0.25">
      <c r="A397" t="str">
        <f t="shared" si="6"/>
        <v>16_NO_1</v>
      </c>
      <c r="B397">
        <v>16</v>
      </c>
      <c r="C397" t="s">
        <v>1364</v>
      </c>
      <c r="D397">
        <v>1</v>
      </c>
      <c r="E397">
        <v>277951.00000000058</v>
      </c>
      <c r="F397">
        <v>4801.8176254081336</v>
      </c>
      <c r="G397">
        <v>1886.1707374009977</v>
      </c>
      <c r="H397">
        <v>6687.9883628091311</v>
      </c>
      <c r="I397">
        <v>1.7276</v>
      </c>
      <c r="J397">
        <v>5.1680000000000001</v>
      </c>
      <c r="K397">
        <v>2.3378999999999999</v>
      </c>
      <c r="L397">
        <v>0.65</v>
      </c>
      <c r="M397" t="s">
        <v>3183</v>
      </c>
      <c r="N397" t="s">
        <v>3183</v>
      </c>
    </row>
    <row r="398" spans="1:14" x14ac:dyDescent="0.25">
      <c r="A398" t="str">
        <f t="shared" si="6"/>
        <v>16_NO_2</v>
      </c>
      <c r="B398">
        <v>16</v>
      </c>
      <c r="C398" t="s">
        <v>1364</v>
      </c>
      <c r="D398">
        <v>2</v>
      </c>
      <c r="E398">
        <v>555902.00000000058</v>
      </c>
      <c r="F398">
        <v>10105.244560122283</v>
      </c>
      <c r="G398">
        <v>4036.7395636365563</v>
      </c>
      <c r="H398">
        <v>14141.984123758839</v>
      </c>
      <c r="I398">
        <v>1.8178000000000001</v>
      </c>
      <c r="J398">
        <v>5.53</v>
      </c>
      <c r="K398">
        <v>2.4756999999999998</v>
      </c>
      <c r="L398">
        <v>0.65</v>
      </c>
      <c r="M398" t="s">
        <v>3183</v>
      </c>
      <c r="N398" t="s">
        <v>3183</v>
      </c>
    </row>
    <row r="399" spans="1:14" x14ac:dyDescent="0.25">
      <c r="A399" t="str">
        <f t="shared" si="6"/>
        <v>16_NO_3</v>
      </c>
      <c r="B399">
        <v>16</v>
      </c>
      <c r="C399" t="s">
        <v>1364</v>
      </c>
      <c r="D399">
        <v>3</v>
      </c>
      <c r="E399">
        <v>833853.0000000007</v>
      </c>
      <c r="F399">
        <v>15592.258499950161</v>
      </c>
      <c r="G399">
        <v>6342.2636635248782</v>
      </c>
      <c r="H399">
        <v>21934.522163475041</v>
      </c>
      <c r="I399">
        <v>1.8698999999999999</v>
      </c>
      <c r="J399">
        <v>5.7919999999999998</v>
      </c>
      <c r="K399">
        <v>2.5621999999999998</v>
      </c>
      <c r="L399">
        <v>0.65</v>
      </c>
      <c r="M399" t="s">
        <v>3183</v>
      </c>
      <c r="N399" t="s">
        <v>3183</v>
      </c>
    </row>
    <row r="400" spans="1:14" x14ac:dyDescent="0.25">
      <c r="A400" t="str">
        <f t="shared" si="6"/>
        <v>16_NO_4</v>
      </c>
      <c r="B400">
        <v>16</v>
      </c>
      <c r="C400" t="s">
        <v>1364</v>
      </c>
      <c r="D400">
        <v>4</v>
      </c>
      <c r="E400">
        <v>1112023.796401548</v>
      </c>
      <c r="F400">
        <v>21166.193822751098</v>
      </c>
      <c r="G400">
        <v>8729.9418566939585</v>
      </c>
      <c r="H400">
        <v>29896.135679445055</v>
      </c>
      <c r="I400">
        <v>1.9034</v>
      </c>
      <c r="J400">
        <v>5.9790000000000001</v>
      </c>
      <c r="K400">
        <v>2.6202000000000001</v>
      </c>
      <c r="L400">
        <v>0.65</v>
      </c>
      <c r="M400" t="s">
        <v>3183</v>
      </c>
      <c r="N400" t="s">
        <v>3183</v>
      </c>
    </row>
    <row r="401" spans="1:14" x14ac:dyDescent="0.25">
      <c r="A401" t="str">
        <f t="shared" si="6"/>
        <v>16_NO_5</v>
      </c>
      <c r="B401">
        <v>16</v>
      </c>
      <c r="C401" t="s">
        <v>1364</v>
      </c>
      <c r="D401">
        <v>5</v>
      </c>
      <c r="E401">
        <v>1389939.3018413046</v>
      </c>
      <c r="F401">
        <v>26794.74958674904</v>
      </c>
      <c r="G401">
        <v>11225.3562240642</v>
      </c>
      <c r="H401">
        <v>38020.105810813242</v>
      </c>
      <c r="I401">
        <v>1.9278</v>
      </c>
      <c r="J401">
        <v>6.1509999999999998</v>
      </c>
      <c r="K401">
        <v>2.6671</v>
      </c>
      <c r="L401">
        <v>0.65</v>
      </c>
      <c r="M401" t="s">
        <v>3183</v>
      </c>
      <c r="N401" t="s">
        <v>3183</v>
      </c>
    </row>
    <row r="402" spans="1:14" x14ac:dyDescent="0.25">
      <c r="A402" t="str">
        <f t="shared" si="6"/>
        <v>17_NO_1</v>
      </c>
      <c r="B402">
        <v>17</v>
      </c>
      <c r="C402" t="s">
        <v>1364</v>
      </c>
      <c r="D402">
        <v>1</v>
      </c>
      <c r="E402">
        <v>330051.00000000041</v>
      </c>
      <c r="F402">
        <v>5481.8837225495527</v>
      </c>
      <c r="G402">
        <v>2472.8626850478772</v>
      </c>
      <c r="H402">
        <v>7954.7464075974294</v>
      </c>
      <c r="I402">
        <v>1.6609</v>
      </c>
      <c r="J402">
        <v>6.7750000000000004</v>
      </c>
      <c r="K402">
        <v>2.3553000000000002</v>
      </c>
      <c r="L402">
        <v>0.65</v>
      </c>
      <c r="M402" t="s">
        <v>3183</v>
      </c>
      <c r="N402" t="s">
        <v>3183</v>
      </c>
    </row>
    <row r="403" spans="1:14" x14ac:dyDescent="0.25">
      <c r="A403" t="str">
        <f t="shared" si="6"/>
        <v>17_NO_2</v>
      </c>
      <c r="B403">
        <v>17</v>
      </c>
      <c r="C403" t="s">
        <v>1364</v>
      </c>
      <c r="D403">
        <v>2</v>
      </c>
      <c r="E403">
        <v>660101.99999999988</v>
      </c>
      <c r="F403">
        <v>11562.412366684897</v>
      </c>
      <c r="G403">
        <v>5323.8561018019982</v>
      </c>
      <c r="H403">
        <v>16886.268468486895</v>
      </c>
      <c r="I403">
        <v>1.7516</v>
      </c>
      <c r="J403">
        <v>7.2930000000000001</v>
      </c>
      <c r="K403">
        <v>2.5032999999999999</v>
      </c>
      <c r="L403">
        <v>0.65</v>
      </c>
      <c r="M403" t="s">
        <v>3183</v>
      </c>
      <c r="N403" t="s">
        <v>3183</v>
      </c>
    </row>
    <row r="404" spans="1:14" x14ac:dyDescent="0.25">
      <c r="A404" t="str">
        <f t="shared" si="6"/>
        <v>17_NO_3</v>
      </c>
      <c r="B404">
        <v>17</v>
      </c>
      <c r="C404" t="s">
        <v>1364</v>
      </c>
      <c r="D404">
        <v>3</v>
      </c>
      <c r="E404">
        <v>990153.00000000035</v>
      </c>
      <c r="F404">
        <v>17861.503869231045</v>
      </c>
      <c r="G404">
        <v>8389.3436017206768</v>
      </c>
      <c r="H404">
        <v>26250.847470951721</v>
      </c>
      <c r="I404">
        <v>1.8039000000000001</v>
      </c>
      <c r="J404">
        <v>7.6619999999999999</v>
      </c>
      <c r="K404">
        <v>2.5964</v>
      </c>
      <c r="L404">
        <v>0.65</v>
      </c>
      <c r="M404" t="s">
        <v>3183</v>
      </c>
      <c r="N404" t="s">
        <v>3183</v>
      </c>
    </row>
    <row r="405" spans="1:14" x14ac:dyDescent="0.25">
      <c r="A405" t="str">
        <f t="shared" si="6"/>
        <v>17_NO_4</v>
      </c>
      <c r="B405">
        <v>17</v>
      </c>
      <c r="C405" t="s">
        <v>1364</v>
      </c>
      <c r="D405">
        <v>4</v>
      </c>
      <c r="E405">
        <v>1320495.5354382419</v>
      </c>
      <c r="F405">
        <v>24262.912502178042</v>
      </c>
      <c r="G405">
        <v>11563.907397323033</v>
      </c>
      <c r="H405">
        <v>35826.819899501075</v>
      </c>
      <c r="I405">
        <v>1.8373999999999999</v>
      </c>
      <c r="J405">
        <v>7.92</v>
      </c>
      <c r="K405">
        <v>2.6583000000000001</v>
      </c>
      <c r="L405">
        <v>0.65</v>
      </c>
      <c r="M405" t="s">
        <v>3183</v>
      </c>
      <c r="N405" t="s">
        <v>3183</v>
      </c>
    </row>
    <row r="406" spans="1:14" x14ac:dyDescent="0.25">
      <c r="A406" t="str">
        <f t="shared" si="6"/>
        <v>17_NO_5</v>
      </c>
      <c r="B406">
        <v>17</v>
      </c>
      <c r="C406" t="s">
        <v>1364</v>
      </c>
      <c r="D406">
        <v>5</v>
      </c>
      <c r="E406">
        <v>1650498.7549109897</v>
      </c>
      <c r="F406">
        <v>30729.698271690588</v>
      </c>
      <c r="G406">
        <v>14881.848097828619</v>
      </c>
      <c r="H406">
        <v>45611.546369519208</v>
      </c>
      <c r="I406">
        <v>1.8617999999999999</v>
      </c>
      <c r="J406">
        <v>8.1539999999999999</v>
      </c>
      <c r="K406">
        <v>2.7086999999999999</v>
      </c>
      <c r="L406">
        <v>0.65</v>
      </c>
      <c r="M406" t="s">
        <v>3183</v>
      </c>
      <c r="N406" t="s">
        <v>3183</v>
      </c>
    </row>
    <row r="407" spans="1:14" x14ac:dyDescent="0.25">
      <c r="A407" t="str">
        <f t="shared" si="6"/>
        <v>18_NO_1</v>
      </c>
      <c r="B407">
        <v>18</v>
      </c>
      <c r="C407" t="s">
        <v>1364</v>
      </c>
      <c r="D407">
        <v>1</v>
      </c>
      <c r="E407">
        <v>382501.00000000041</v>
      </c>
      <c r="F407">
        <v>6353.0363663764856</v>
      </c>
      <c r="G407">
        <v>2833.1247274377897</v>
      </c>
      <c r="H407">
        <v>9186.1610938142749</v>
      </c>
      <c r="I407">
        <v>1.6609</v>
      </c>
      <c r="J407">
        <v>7.7619999999999996</v>
      </c>
      <c r="K407">
        <v>2.3565999999999998</v>
      </c>
      <c r="L407">
        <v>0.65</v>
      </c>
      <c r="M407" t="s">
        <v>3183</v>
      </c>
      <c r="N407" t="s">
        <v>3183</v>
      </c>
    </row>
    <row r="408" spans="1:14" x14ac:dyDescent="0.25">
      <c r="A408" t="str">
        <f t="shared" si="6"/>
        <v>18_NO_2</v>
      </c>
      <c r="B408">
        <v>18</v>
      </c>
      <c r="C408" t="s">
        <v>1364</v>
      </c>
      <c r="D408">
        <v>2</v>
      </c>
      <c r="E408">
        <v>765002.0000000021</v>
      </c>
      <c r="F408">
        <v>13399.851212901449</v>
      </c>
      <c r="G408">
        <v>6103.8739428092476</v>
      </c>
      <c r="H408">
        <v>19503.725155710697</v>
      </c>
      <c r="I408">
        <v>1.7516</v>
      </c>
      <c r="J408">
        <v>8.3610000000000007</v>
      </c>
      <c r="K408">
        <v>2.5045000000000002</v>
      </c>
      <c r="L408">
        <v>0.65</v>
      </c>
      <c r="M408" t="s">
        <v>3183</v>
      </c>
      <c r="N408" t="s">
        <v>3183</v>
      </c>
    </row>
    <row r="409" spans="1:14" x14ac:dyDescent="0.25">
      <c r="A409" t="str">
        <f t="shared" si="6"/>
        <v>18_NO_3</v>
      </c>
      <c r="B409">
        <v>18</v>
      </c>
      <c r="C409" t="s">
        <v>1364</v>
      </c>
      <c r="D409">
        <v>3</v>
      </c>
      <c r="E409">
        <v>1147503.000000003</v>
      </c>
      <c r="F409">
        <v>20699.961798281878</v>
      </c>
      <c r="G409">
        <v>9622.2010268089307</v>
      </c>
      <c r="H409">
        <v>30322.162825090811</v>
      </c>
      <c r="I409">
        <v>1.8039000000000001</v>
      </c>
      <c r="J409">
        <v>8.7870000000000008</v>
      </c>
      <c r="K409">
        <v>2.5975000000000001</v>
      </c>
      <c r="L409">
        <v>0.65</v>
      </c>
      <c r="M409" t="s">
        <v>3183</v>
      </c>
      <c r="N409" t="s">
        <v>3183</v>
      </c>
    </row>
    <row r="410" spans="1:14" x14ac:dyDescent="0.25">
      <c r="A410" t="str">
        <f t="shared" si="6"/>
        <v>18_NO_4</v>
      </c>
      <c r="B410">
        <v>18</v>
      </c>
      <c r="C410" t="s">
        <v>1364</v>
      </c>
      <c r="D410">
        <v>4</v>
      </c>
      <c r="E410">
        <v>1530341.864744131</v>
      </c>
      <c r="F410">
        <v>28118.649223894525</v>
      </c>
      <c r="G410">
        <v>13265.980773358315</v>
      </c>
      <c r="H410">
        <v>41384.629997252836</v>
      </c>
      <c r="I410">
        <v>1.8373999999999999</v>
      </c>
      <c r="J410">
        <v>9.0860000000000003</v>
      </c>
      <c r="K410">
        <v>2.6593</v>
      </c>
      <c r="L410">
        <v>0.65</v>
      </c>
      <c r="M410" t="s">
        <v>3183</v>
      </c>
      <c r="N410" t="s">
        <v>3183</v>
      </c>
    </row>
    <row r="411" spans="1:14" x14ac:dyDescent="0.25">
      <c r="A411" t="str">
        <f t="shared" si="6"/>
        <v>18_NO_5</v>
      </c>
      <c r="B411">
        <v>18</v>
      </c>
      <c r="C411" t="s">
        <v>1364</v>
      </c>
      <c r="D411">
        <v>5</v>
      </c>
      <c r="E411">
        <v>1912787.4911823045</v>
      </c>
      <c r="F411">
        <v>35613.103182901854</v>
      </c>
      <c r="G411">
        <v>17074.69726213743</v>
      </c>
      <c r="H411">
        <v>52687.800445039284</v>
      </c>
      <c r="I411">
        <v>1.8617999999999999</v>
      </c>
      <c r="J411">
        <v>9.3559999999999999</v>
      </c>
      <c r="K411">
        <v>2.7094999999999998</v>
      </c>
      <c r="L411">
        <v>0.65</v>
      </c>
      <c r="M411" t="s">
        <v>3183</v>
      </c>
      <c r="N411" t="s">
        <v>3183</v>
      </c>
    </row>
    <row r="412" spans="1:14" x14ac:dyDescent="0.25">
      <c r="A412" t="str">
        <f t="shared" si="6"/>
        <v>19_NO_1</v>
      </c>
      <c r="B412">
        <v>19</v>
      </c>
      <c r="C412" t="s">
        <v>1364</v>
      </c>
      <c r="D412">
        <v>1</v>
      </c>
      <c r="E412">
        <v>432501.00000000035</v>
      </c>
      <c r="F412">
        <v>7183.4964653535444</v>
      </c>
      <c r="G412">
        <v>3176.4159831412539</v>
      </c>
      <c r="H412">
        <v>10359.912448494799</v>
      </c>
      <c r="I412">
        <v>1.6609</v>
      </c>
      <c r="J412">
        <v>8.7029999999999994</v>
      </c>
      <c r="K412">
        <v>2.3576000000000001</v>
      </c>
      <c r="L412">
        <v>0.65</v>
      </c>
      <c r="M412" t="s">
        <v>3183</v>
      </c>
      <c r="N412" t="s">
        <v>3183</v>
      </c>
    </row>
    <row r="413" spans="1:14" x14ac:dyDescent="0.25">
      <c r="A413" t="str">
        <f t="shared" si="6"/>
        <v>19_NO_2</v>
      </c>
      <c r="B413">
        <v>19</v>
      </c>
      <c r="C413" t="s">
        <v>1364</v>
      </c>
      <c r="D413">
        <v>2</v>
      </c>
      <c r="E413">
        <v>865002.00000000035</v>
      </c>
      <c r="F413">
        <v>15151.461171163184</v>
      </c>
      <c r="G413">
        <v>6847.1475067240244</v>
      </c>
      <c r="H413">
        <v>21998.608677887209</v>
      </c>
      <c r="I413">
        <v>1.7516</v>
      </c>
      <c r="J413">
        <v>9.3800000000000008</v>
      </c>
      <c r="K413">
        <v>2.5053999999999998</v>
      </c>
      <c r="L413">
        <v>0.65</v>
      </c>
      <c r="M413" t="s">
        <v>3183</v>
      </c>
      <c r="N413" t="s">
        <v>3183</v>
      </c>
    </row>
    <row r="414" spans="1:14" x14ac:dyDescent="0.25">
      <c r="A414" t="str">
        <f t="shared" si="6"/>
        <v>19_NO_3</v>
      </c>
      <c r="B414">
        <v>19</v>
      </c>
      <c r="C414" t="s">
        <v>1364</v>
      </c>
      <c r="D414">
        <v>3</v>
      </c>
      <c r="E414">
        <v>1297503</v>
      </c>
      <c r="F414">
        <v>23405.832083363755</v>
      </c>
      <c r="G414">
        <v>10796.982133477482</v>
      </c>
      <c r="H414">
        <v>34202.814216841238</v>
      </c>
      <c r="I414">
        <v>1.8039000000000001</v>
      </c>
      <c r="J414">
        <v>9.86</v>
      </c>
      <c r="K414">
        <v>2.5983000000000001</v>
      </c>
      <c r="L414">
        <v>0.65</v>
      </c>
      <c r="M414" t="s">
        <v>3183</v>
      </c>
      <c r="N414" t="s">
        <v>3183</v>
      </c>
    </row>
    <row r="415" spans="1:14" x14ac:dyDescent="0.25">
      <c r="A415" t="str">
        <f t="shared" si="6"/>
        <v>19_NO_4</v>
      </c>
      <c r="B415">
        <v>19</v>
      </c>
      <c r="C415" t="s">
        <v>1364</v>
      </c>
      <c r="D415">
        <v>4</v>
      </c>
      <c r="E415">
        <v>1730386.0299546891</v>
      </c>
      <c r="F415">
        <v>31794.280035826298</v>
      </c>
      <c r="G415">
        <v>14887.874311978283</v>
      </c>
      <c r="H415">
        <v>46682.154347804579</v>
      </c>
      <c r="I415">
        <v>1.8373999999999999</v>
      </c>
      <c r="J415">
        <v>10.196999999999999</v>
      </c>
      <c r="K415">
        <v>2.66</v>
      </c>
      <c r="L415">
        <v>0.65</v>
      </c>
      <c r="M415" t="s">
        <v>3183</v>
      </c>
      <c r="N415" t="s">
        <v>3183</v>
      </c>
    </row>
    <row r="416" spans="1:14" x14ac:dyDescent="0.25">
      <c r="A416" t="str">
        <f t="shared" si="6"/>
        <v>19_NO_5</v>
      </c>
      <c r="B416">
        <v>19</v>
      </c>
      <c r="C416" t="s">
        <v>1364</v>
      </c>
      <c r="D416">
        <v>5</v>
      </c>
      <c r="E416">
        <v>2162824.4180376865</v>
      </c>
      <c r="F416">
        <v>40268.398617802879</v>
      </c>
      <c r="G416">
        <v>19164.247403180721</v>
      </c>
      <c r="H416">
        <v>59432.6460209836</v>
      </c>
      <c r="I416">
        <v>1.8617999999999999</v>
      </c>
      <c r="J416">
        <v>10.500999999999999</v>
      </c>
      <c r="K416">
        <v>2.7101000000000002</v>
      </c>
      <c r="L416">
        <v>0.65</v>
      </c>
      <c r="M416" t="s">
        <v>3183</v>
      </c>
      <c r="N416" t="s">
        <v>3183</v>
      </c>
    </row>
    <row r="417" spans="1:14" x14ac:dyDescent="0.25">
      <c r="A417" t="str">
        <f t="shared" si="6"/>
        <v>20_NO_1</v>
      </c>
      <c r="B417">
        <v>20</v>
      </c>
      <c r="C417" t="s">
        <v>1364</v>
      </c>
      <c r="D417">
        <v>1</v>
      </c>
      <c r="E417">
        <v>482500.99999999977</v>
      </c>
      <c r="F417">
        <v>8013.9565643306114</v>
      </c>
      <c r="G417">
        <v>3518.9404944498374</v>
      </c>
      <c r="H417">
        <v>11532.897058780449</v>
      </c>
      <c r="I417">
        <v>1.6609</v>
      </c>
      <c r="J417">
        <v>9.641</v>
      </c>
      <c r="K417">
        <v>2.3580999999999999</v>
      </c>
      <c r="L417">
        <v>0.65</v>
      </c>
      <c r="M417" t="s">
        <v>3183</v>
      </c>
      <c r="N417" t="s">
        <v>3183</v>
      </c>
    </row>
    <row r="418" spans="1:14" x14ac:dyDescent="0.25">
      <c r="A418" t="str">
        <f t="shared" si="6"/>
        <v>20_NO_2</v>
      </c>
      <c r="B418">
        <v>20</v>
      </c>
      <c r="C418" t="s">
        <v>1364</v>
      </c>
      <c r="D418">
        <v>2</v>
      </c>
      <c r="E418">
        <v>965002.00000000093</v>
      </c>
      <c r="F418">
        <v>16903.071129424919</v>
      </c>
      <c r="G418">
        <v>7588.7601862253568</v>
      </c>
      <c r="H418">
        <v>24491.831315650277</v>
      </c>
      <c r="I418">
        <v>1.7516</v>
      </c>
      <c r="J418">
        <v>10.396000000000001</v>
      </c>
      <c r="K418">
        <v>2.5059</v>
      </c>
      <c r="L418">
        <v>0.65</v>
      </c>
      <c r="M418" t="s">
        <v>3183</v>
      </c>
      <c r="N418" t="s">
        <v>3183</v>
      </c>
    </row>
    <row r="419" spans="1:14" x14ac:dyDescent="0.25">
      <c r="A419" t="str">
        <f t="shared" si="6"/>
        <v>20_NO_3</v>
      </c>
      <c r="B419">
        <v>20</v>
      </c>
      <c r="C419" t="s">
        <v>1364</v>
      </c>
      <c r="D419">
        <v>3</v>
      </c>
      <c r="E419">
        <v>1447503</v>
      </c>
      <c r="F419">
        <v>26111.702368445603</v>
      </c>
      <c r="G419">
        <v>11969.137372490366</v>
      </c>
      <c r="H419">
        <v>38080.839740935968</v>
      </c>
      <c r="I419">
        <v>1.8039000000000001</v>
      </c>
      <c r="J419">
        <v>10.930999999999999</v>
      </c>
      <c r="K419">
        <v>2.5987</v>
      </c>
      <c r="L419">
        <v>0.65</v>
      </c>
      <c r="M419" t="s">
        <v>3183</v>
      </c>
      <c r="N419" t="s">
        <v>3183</v>
      </c>
    </row>
    <row r="420" spans="1:14" x14ac:dyDescent="0.25">
      <c r="A420" t="str">
        <f t="shared" si="6"/>
        <v>20_NO_4</v>
      </c>
      <c r="B420">
        <v>20</v>
      </c>
      <c r="C420" t="s">
        <v>1364</v>
      </c>
      <c r="D420">
        <v>4</v>
      </c>
      <c r="E420">
        <v>1930430.1951652553</v>
      </c>
      <c r="F420">
        <v>35469.910847758052</v>
      </c>
      <c r="G420">
        <v>16506.141932533897</v>
      </c>
      <c r="H420">
        <v>51976.052780291953</v>
      </c>
      <c r="I420">
        <v>1.8373999999999999</v>
      </c>
      <c r="J420">
        <v>11.305999999999999</v>
      </c>
      <c r="K420">
        <v>2.6604000000000001</v>
      </c>
      <c r="L420">
        <v>0.65</v>
      </c>
      <c r="M420" t="s">
        <v>3183</v>
      </c>
      <c r="N420" t="s">
        <v>3183</v>
      </c>
    </row>
    <row r="421" spans="1:14" x14ac:dyDescent="0.25">
      <c r="A421" t="str">
        <f t="shared" si="6"/>
        <v>20_NO_5</v>
      </c>
      <c r="B421">
        <v>20</v>
      </c>
      <c r="C421" t="s">
        <v>1364</v>
      </c>
      <c r="D421">
        <v>5</v>
      </c>
      <c r="E421">
        <v>2412861.3448930839</v>
      </c>
      <c r="F421">
        <v>44923.694052703926</v>
      </c>
      <c r="G421">
        <v>21249.125409076078</v>
      </c>
      <c r="H421">
        <v>66172.819461780004</v>
      </c>
      <c r="I421">
        <v>1.8617999999999999</v>
      </c>
      <c r="J421">
        <v>11.643000000000001</v>
      </c>
      <c r="K421">
        <v>2.7103999999999999</v>
      </c>
      <c r="L421">
        <v>0.65</v>
      </c>
      <c r="M421" t="s">
        <v>3183</v>
      </c>
      <c r="N421" t="s">
        <v>3183</v>
      </c>
    </row>
    <row r="422" spans="1:14" x14ac:dyDescent="0.25">
      <c r="A422" t="str">
        <f t="shared" si="6"/>
        <v>21_NO_1</v>
      </c>
      <c r="B422">
        <v>21</v>
      </c>
      <c r="C422" t="s">
        <v>1364</v>
      </c>
      <c r="D422">
        <v>1</v>
      </c>
      <c r="E422">
        <v>651242</v>
      </c>
      <c r="F422">
        <v>10816.609915560372</v>
      </c>
      <c r="G422">
        <v>4676.877204903506</v>
      </c>
      <c r="H422">
        <v>15493.487120463877</v>
      </c>
      <c r="I422">
        <v>1.6609</v>
      </c>
      <c r="J422">
        <v>12.813000000000001</v>
      </c>
      <c r="K422">
        <v>2.3597000000000001</v>
      </c>
      <c r="L422">
        <v>0.65</v>
      </c>
      <c r="M422" t="s">
        <v>3183</v>
      </c>
      <c r="N422" t="s">
        <v>3183</v>
      </c>
    </row>
    <row r="423" spans="1:14" x14ac:dyDescent="0.25">
      <c r="A423" t="str">
        <f t="shared" si="6"/>
        <v>21_NO_2</v>
      </c>
      <c r="B423">
        <v>21</v>
      </c>
      <c r="C423" t="s">
        <v>1364</v>
      </c>
      <c r="D423">
        <v>2</v>
      </c>
      <c r="E423">
        <v>1302484</v>
      </c>
      <c r="F423">
        <v>22814.439448765817</v>
      </c>
      <c r="G423">
        <v>10095.85443817596</v>
      </c>
      <c r="H423">
        <v>32910.293886941778</v>
      </c>
      <c r="I423">
        <v>1.7516</v>
      </c>
      <c r="J423">
        <v>13.83</v>
      </c>
      <c r="K423">
        <v>2.5074000000000001</v>
      </c>
      <c r="L423">
        <v>0.65</v>
      </c>
      <c r="M423" t="s">
        <v>3183</v>
      </c>
      <c r="N423" t="s">
        <v>3183</v>
      </c>
    </row>
    <row r="424" spans="1:14" x14ac:dyDescent="0.25">
      <c r="A424" t="str">
        <f t="shared" si="6"/>
        <v>21_NO_3</v>
      </c>
      <c r="B424">
        <v>21</v>
      </c>
      <c r="C424" t="s">
        <v>1364</v>
      </c>
      <c r="D424">
        <v>3</v>
      </c>
      <c r="E424">
        <v>1953725.9999999977</v>
      </c>
      <c r="F424">
        <v>35243.5275239455</v>
      </c>
      <c r="G424">
        <v>15931.724844698347</v>
      </c>
      <c r="H424">
        <v>51175.252368643851</v>
      </c>
      <c r="I424">
        <v>1.8039000000000001</v>
      </c>
      <c r="J424">
        <v>14.55</v>
      </c>
      <c r="K424">
        <v>2.6</v>
      </c>
      <c r="L424">
        <v>0.65</v>
      </c>
      <c r="M424" t="s">
        <v>3183</v>
      </c>
      <c r="N424" t="s">
        <v>3183</v>
      </c>
    </row>
    <row r="425" spans="1:14" x14ac:dyDescent="0.25">
      <c r="A425" t="str">
        <f t="shared" si="6"/>
        <v>21_NO_4</v>
      </c>
      <c r="B425">
        <v>21</v>
      </c>
      <c r="C425" t="s">
        <v>1364</v>
      </c>
      <c r="D425">
        <v>4</v>
      </c>
      <c r="E425">
        <v>2605543.2448011683</v>
      </c>
      <c r="F425">
        <v>47874.503224481748</v>
      </c>
      <c r="G425">
        <v>21976.858442271001</v>
      </c>
      <c r="H425">
        <v>69851.361666752753</v>
      </c>
      <c r="I425">
        <v>1.8373999999999999</v>
      </c>
      <c r="J425">
        <v>15.053000000000001</v>
      </c>
      <c r="K425">
        <v>2.6615000000000002</v>
      </c>
      <c r="L425">
        <v>0.65</v>
      </c>
      <c r="M425" t="s">
        <v>3183</v>
      </c>
      <c r="N425" t="s">
        <v>3183</v>
      </c>
    </row>
    <row r="426" spans="1:14" x14ac:dyDescent="0.25">
      <c r="A426" t="str">
        <f t="shared" si="6"/>
        <v>21_NO_5</v>
      </c>
      <c r="B426">
        <v>21</v>
      </c>
      <c r="C426" t="s">
        <v>1364</v>
      </c>
      <c r="D426">
        <v>5</v>
      </c>
      <c r="E426">
        <v>3256690.9663832001</v>
      </c>
      <c r="F426">
        <v>60634.478192316739</v>
      </c>
      <c r="G426">
        <v>28297.267135842707</v>
      </c>
      <c r="H426">
        <v>88931.74532815945</v>
      </c>
      <c r="I426">
        <v>1.8617999999999999</v>
      </c>
      <c r="J426">
        <v>15.505000000000001</v>
      </c>
      <c r="K426">
        <v>2.7113999999999998</v>
      </c>
      <c r="L426">
        <v>0.65</v>
      </c>
      <c r="M426" t="s">
        <v>3183</v>
      </c>
      <c r="N426" t="s">
        <v>3183</v>
      </c>
    </row>
    <row r="427" spans="1:14" x14ac:dyDescent="0.25">
      <c r="A427" t="str">
        <f t="shared" si="6"/>
        <v>1_NT_1</v>
      </c>
      <c r="B427">
        <v>1</v>
      </c>
      <c r="C427" t="s">
        <v>1891</v>
      </c>
      <c r="D427">
        <v>1</v>
      </c>
      <c r="E427">
        <v>1300.9999999999993</v>
      </c>
      <c r="F427">
        <v>23.156740382765733</v>
      </c>
      <c r="G427">
        <v>118.1969693274341</v>
      </c>
      <c r="H427">
        <v>141.35370971019984</v>
      </c>
      <c r="I427">
        <v>1.7799</v>
      </c>
      <c r="J427">
        <v>0.32400000000000001</v>
      </c>
      <c r="K427">
        <v>5.2709999999999999</v>
      </c>
      <c r="L427">
        <v>0.2</v>
      </c>
      <c r="M427" t="s">
        <v>3183</v>
      </c>
      <c r="N427" t="s">
        <v>3183</v>
      </c>
    </row>
    <row r="428" spans="1:14" x14ac:dyDescent="0.25">
      <c r="A428" t="str">
        <f t="shared" si="6"/>
        <v>1_NT_2</v>
      </c>
      <c r="B428">
        <v>1</v>
      </c>
      <c r="C428" t="s">
        <v>1891</v>
      </c>
      <c r="D428">
        <v>2</v>
      </c>
      <c r="E428">
        <v>2602.0000000000023</v>
      </c>
      <c r="F428">
        <v>48.69119648188893</v>
      </c>
      <c r="G428">
        <v>237.09224091674454</v>
      </c>
      <c r="H428">
        <v>285.78343739863345</v>
      </c>
      <c r="I428">
        <v>1.8713</v>
      </c>
      <c r="J428">
        <v>0.32500000000000001</v>
      </c>
      <c r="K428">
        <v>5.3891999999999998</v>
      </c>
      <c r="L428">
        <v>0.2</v>
      </c>
      <c r="M428" t="s">
        <v>3183</v>
      </c>
      <c r="N428" t="s">
        <v>3183</v>
      </c>
    </row>
    <row r="429" spans="1:14" x14ac:dyDescent="0.25">
      <c r="A429" t="str">
        <f t="shared" si="6"/>
        <v>1_NT_3</v>
      </c>
      <c r="B429">
        <v>1</v>
      </c>
      <c r="C429" t="s">
        <v>1891</v>
      </c>
      <c r="D429">
        <v>3</v>
      </c>
      <c r="E429">
        <v>3903.0000000000018</v>
      </c>
      <c r="F429">
        <v>75.091462334018374</v>
      </c>
      <c r="G429">
        <v>356.72518888823748</v>
      </c>
      <c r="H429">
        <v>431.81665122225587</v>
      </c>
      <c r="I429">
        <v>1.9238999999999999</v>
      </c>
      <c r="J429">
        <v>0.32600000000000001</v>
      </c>
      <c r="K429">
        <v>5.4696999999999996</v>
      </c>
      <c r="L429">
        <v>0.2</v>
      </c>
      <c r="M429" t="s">
        <v>3183</v>
      </c>
      <c r="N429" t="s">
        <v>3183</v>
      </c>
    </row>
    <row r="430" spans="1:14" x14ac:dyDescent="0.25">
      <c r="A430" t="str">
        <f t="shared" si="6"/>
        <v>1_NT_4</v>
      </c>
      <c r="B430">
        <v>1</v>
      </c>
      <c r="C430" t="s">
        <v>1891</v>
      </c>
      <c r="D430">
        <v>4</v>
      </c>
      <c r="E430">
        <v>5205.2864231605399</v>
      </c>
      <c r="F430">
        <v>101.88807851540001</v>
      </c>
      <c r="G430">
        <v>476.55984588491549</v>
      </c>
      <c r="H430">
        <v>578.44792440031551</v>
      </c>
      <c r="I430">
        <v>1.9574</v>
      </c>
      <c r="J430">
        <v>0.32600000000000001</v>
      </c>
      <c r="K430">
        <v>5.5201000000000002</v>
      </c>
      <c r="L430">
        <v>0.2</v>
      </c>
      <c r="M430" t="s">
        <v>3183</v>
      </c>
      <c r="N430" t="s">
        <v>3183</v>
      </c>
    </row>
    <row r="431" spans="1:14" x14ac:dyDescent="0.25">
      <c r="A431" t="str">
        <f t="shared" si="6"/>
        <v>1_NT_5</v>
      </c>
      <c r="B431">
        <v>1</v>
      </c>
      <c r="C431" t="s">
        <v>1891</v>
      </c>
      <c r="D431">
        <v>5</v>
      </c>
      <c r="E431">
        <v>6506.1120975258627</v>
      </c>
      <c r="F431">
        <v>128.94241601073412</v>
      </c>
      <c r="G431">
        <v>596.95978528114392</v>
      </c>
      <c r="H431">
        <v>725.9022012918781</v>
      </c>
      <c r="I431">
        <v>1.9819</v>
      </c>
      <c r="J431">
        <v>0.32700000000000001</v>
      </c>
      <c r="K431">
        <v>5.5641999999999996</v>
      </c>
      <c r="L431">
        <v>0.2</v>
      </c>
      <c r="M431" t="s">
        <v>3183</v>
      </c>
      <c r="N431" t="s">
        <v>3183</v>
      </c>
    </row>
    <row r="432" spans="1:14" x14ac:dyDescent="0.25">
      <c r="A432" t="str">
        <f t="shared" si="6"/>
        <v>2_NT_1</v>
      </c>
      <c r="B432">
        <v>2</v>
      </c>
      <c r="C432" t="s">
        <v>1891</v>
      </c>
      <c r="D432">
        <v>1</v>
      </c>
      <c r="E432">
        <v>7201.0000000000018</v>
      </c>
      <c r="F432">
        <v>128.17193504711466</v>
      </c>
      <c r="G432">
        <v>187.8497454115049</v>
      </c>
      <c r="H432">
        <v>316.02168045861958</v>
      </c>
      <c r="I432">
        <v>1.7799</v>
      </c>
      <c r="J432">
        <v>0.51500000000000001</v>
      </c>
      <c r="K432">
        <v>3.3919000000000001</v>
      </c>
      <c r="L432">
        <v>0.2</v>
      </c>
      <c r="M432" t="s">
        <v>3183</v>
      </c>
      <c r="N432" t="s">
        <v>3183</v>
      </c>
    </row>
    <row r="433" spans="1:14" x14ac:dyDescent="0.25">
      <c r="A433" t="str">
        <f t="shared" si="6"/>
        <v>2_NT_2</v>
      </c>
      <c r="B433">
        <v>2</v>
      </c>
      <c r="C433" t="s">
        <v>1891</v>
      </c>
      <c r="D433">
        <v>2</v>
      </c>
      <c r="E433">
        <v>14402.000000000009</v>
      </c>
      <c r="F433">
        <v>269.5044626180495</v>
      </c>
      <c r="G433">
        <v>379.59834511848624</v>
      </c>
      <c r="H433">
        <v>649.10280773653574</v>
      </c>
      <c r="I433">
        <v>1.8713</v>
      </c>
      <c r="J433">
        <v>0.52</v>
      </c>
      <c r="K433">
        <v>3.5103</v>
      </c>
      <c r="L433">
        <v>0.2</v>
      </c>
      <c r="M433" t="s">
        <v>3183</v>
      </c>
      <c r="N433" t="s">
        <v>3183</v>
      </c>
    </row>
    <row r="434" spans="1:14" x14ac:dyDescent="0.25">
      <c r="A434" t="str">
        <f t="shared" si="6"/>
        <v>2_NT_3</v>
      </c>
      <c r="B434">
        <v>2</v>
      </c>
      <c r="C434" t="s">
        <v>1891</v>
      </c>
      <c r="D434">
        <v>3</v>
      </c>
      <c r="E434">
        <v>21602.999999999967</v>
      </c>
      <c r="F434">
        <v>415.62922387952852</v>
      </c>
      <c r="G434">
        <v>575.46563795935242</v>
      </c>
      <c r="H434">
        <v>991.09486183888089</v>
      </c>
      <c r="I434">
        <v>1.9238999999999999</v>
      </c>
      <c r="J434">
        <v>0.52600000000000002</v>
      </c>
      <c r="K434">
        <v>3.5911</v>
      </c>
      <c r="L434">
        <v>0.2</v>
      </c>
      <c r="M434" t="s">
        <v>3183</v>
      </c>
      <c r="N434" t="s">
        <v>3183</v>
      </c>
    </row>
    <row r="435" spans="1:14" x14ac:dyDescent="0.25">
      <c r="A435" t="str">
        <f t="shared" si="6"/>
        <v>2_NT_4</v>
      </c>
      <c r="B435">
        <v>2</v>
      </c>
      <c r="C435" t="s">
        <v>1891</v>
      </c>
      <c r="D435">
        <v>4</v>
      </c>
      <c r="E435">
        <v>28811.120317585683</v>
      </c>
      <c r="F435">
        <v>563.9477735506498</v>
      </c>
      <c r="G435">
        <v>772.45913952416265</v>
      </c>
      <c r="H435">
        <v>1336.4069130748126</v>
      </c>
      <c r="I435">
        <v>1.9574</v>
      </c>
      <c r="J435">
        <v>0.52900000000000003</v>
      </c>
      <c r="K435">
        <v>3.6421000000000001</v>
      </c>
      <c r="L435">
        <v>0.2</v>
      </c>
      <c r="M435" t="s">
        <v>3183</v>
      </c>
      <c r="N435" t="s">
        <v>3183</v>
      </c>
    </row>
    <row r="436" spans="1:14" x14ac:dyDescent="0.25">
      <c r="A436" t="str">
        <f t="shared" si="6"/>
        <v>2_NT_5</v>
      </c>
      <c r="B436">
        <v>2</v>
      </c>
      <c r="C436" t="s">
        <v>1891</v>
      </c>
      <c r="D436">
        <v>5</v>
      </c>
      <c r="E436">
        <v>36011.155429887549</v>
      </c>
      <c r="F436">
        <v>713.6928037611799</v>
      </c>
      <c r="G436">
        <v>972.60880115305986</v>
      </c>
      <c r="H436">
        <v>1686.3016049142398</v>
      </c>
      <c r="I436">
        <v>1.9819</v>
      </c>
      <c r="J436">
        <v>0.53300000000000003</v>
      </c>
      <c r="K436">
        <v>3.6861999999999999</v>
      </c>
      <c r="L436">
        <v>0.2</v>
      </c>
      <c r="M436" t="s">
        <v>3183</v>
      </c>
      <c r="N436" t="s">
        <v>3183</v>
      </c>
    </row>
    <row r="437" spans="1:14" x14ac:dyDescent="0.25">
      <c r="A437" t="str">
        <f t="shared" si="6"/>
        <v>3_NT_1</v>
      </c>
      <c r="B437">
        <v>3</v>
      </c>
      <c r="C437" t="s">
        <v>1891</v>
      </c>
      <c r="D437">
        <v>1</v>
      </c>
      <c r="E437">
        <v>16501.000000000011</v>
      </c>
      <c r="F437">
        <v>293.70436053498679</v>
      </c>
      <c r="G437">
        <v>295.49494481416338</v>
      </c>
      <c r="H437">
        <v>589.19930534915011</v>
      </c>
      <c r="I437">
        <v>1.7799</v>
      </c>
      <c r="J437">
        <v>0.81</v>
      </c>
      <c r="K437">
        <v>3.1454</v>
      </c>
      <c r="L437">
        <v>0.2</v>
      </c>
      <c r="M437" t="s">
        <v>3183</v>
      </c>
      <c r="N437" t="s">
        <v>3183</v>
      </c>
    </row>
    <row r="438" spans="1:14" x14ac:dyDescent="0.25">
      <c r="A438" t="str">
        <f t="shared" si="6"/>
        <v>3_NT_2</v>
      </c>
      <c r="B438">
        <v>3</v>
      </c>
      <c r="C438" t="s">
        <v>1891</v>
      </c>
      <c r="D438">
        <v>2</v>
      </c>
      <c r="E438">
        <v>33002</v>
      </c>
      <c r="F438">
        <v>617.56605161233631</v>
      </c>
      <c r="G438">
        <v>599.83505161209871</v>
      </c>
      <c r="H438">
        <v>1217.401103224435</v>
      </c>
      <c r="I438">
        <v>1.8713</v>
      </c>
      <c r="J438">
        <v>0.82199999999999995</v>
      </c>
      <c r="K438">
        <v>3.2635000000000001</v>
      </c>
      <c r="L438">
        <v>0.2</v>
      </c>
      <c r="M438" t="s">
        <v>3183</v>
      </c>
      <c r="N438" t="s">
        <v>3183</v>
      </c>
    </row>
    <row r="439" spans="1:14" x14ac:dyDescent="0.25">
      <c r="A439" t="str">
        <f t="shared" si="6"/>
        <v>3_NT_3</v>
      </c>
      <c r="B439">
        <v>3</v>
      </c>
      <c r="C439" t="s">
        <v>1891</v>
      </c>
      <c r="D439">
        <v>3</v>
      </c>
      <c r="E439">
        <v>49503.000000000015</v>
      </c>
      <c r="F439">
        <v>952.40908529872206</v>
      </c>
      <c r="G439">
        <v>913.51905925108861</v>
      </c>
      <c r="H439">
        <v>1865.9281445498107</v>
      </c>
      <c r="I439">
        <v>1.9238999999999999</v>
      </c>
      <c r="J439">
        <v>0.83399999999999996</v>
      </c>
      <c r="K439">
        <v>3.3439999999999999</v>
      </c>
      <c r="L439">
        <v>0.2</v>
      </c>
      <c r="M439" t="s">
        <v>3183</v>
      </c>
      <c r="N439" t="s">
        <v>3183</v>
      </c>
    </row>
    <row r="440" spans="1:14" x14ac:dyDescent="0.25">
      <c r="A440" t="str">
        <f t="shared" si="6"/>
        <v>3_NT_4</v>
      </c>
      <c r="B440">
        <v>3</v>
      </c>
      <c r="C440" t="s">
        <v>1891</v>
      </c>
      <c r="D440">
        <v>4</v>
      </c>
      <c r="E440">
        <v>66020.316117272974</v>
      </c>
      <c r="F440">
        <v>1292.2791572502824</v>
      </c>
      <c r="G440">
        <v>1229.7580478757491</v>
      </c>
      <c r="H440">
        <v>2522.0372051260315</v>
      </c>
      <c r="I440">
        <v>1.9574</v>
      </c>
      <c r="J440">
        <v>0.84199999999999997</v>
      </c>
      <c r="K440">
        <v>3.3948999999999998</v>
      </c>
      <c r="L440">
        <v>0.2</v>
      </c>
      <c r="M440" t="s">
        <v>3183</v>
      </c>
      <c r="N440" t="s">
        <v>3183</v>
      </c>
    </row>
    <row r="441" spans="1:14" x14ac:dyDescent="0.25">
      <c r="A441" t="str">
        <f t="shared" si="6"/>
        <v>3_NT_5</v>
      </c>
      <c r="B441">
        <v>3</v>
      </c>
      <c r="C441" t="s">
        <v>1891</v>
      </c>
      <c r="D441">
        <v>5</v>
      </c>
      <c r="E441">
        <v>82519.105089373013</v>
      </c>
      <c r="F441">
        <v>1635.4179912322252</v>
      </c>
      <c r="G441">
        <v>1553.1572802278768</v>
      </c>
      <c r="H441">
        <v>3188.5752714601022</v>
      </c>
      <c r="I441">
        <v>1.9819</v>
      </c>
      <c r="J441">
        <v>0.85099999999999998</v>
      </c>
      <c r="K441">
        <v>3.4388000000000001</v>
      </c>
      <c r="L441">
        <v>0.2</v>
      </c>
      <c r="M441" t="s">
        <v>3183</v>
      </c>
      <c r="N441" t="s">
        <v>3183</v>
      </c>
    </row>
    <row r="442" spans="1:14" x14ac:dyDescent="0.25">
      <c r="A442" t="str">
        <f t="shared" si="6"/>
        <v>4_NT_1</v>
      </c>
      <c r="B442">
        <v>4</v>
      </c>
      <c r="C442" t="s">
        <v>1891</v>
      </c>
      <c r="D442">
        <v>1</v>
      </c>
      <c r="E442">
        <v>26500.999999999982</v>
      </c>
      <c r="F442">
        <v>471.69621589828921</v>
      </c>
      <c r="G442">
        <v>412.00504299115886</v>
      </c>
      <c r="H442">
        <v>883.70125888944813</v>
      </c>
      <c r="I442">
        <v>1.7799</v>
      </c>
      <c r="J442">
        <v>1.129</v>
      </c>
      <c r="K442">
        <v>3.0762</v>
      </c>
      <c r="L442">
        <v>0.2</v>
      </c>
      <c r="M442" t="s">
        <v>3183</v>
      </c>
      <c r="N442" t="s">
        <v>3183</v>
      </c>
    </row>
    <row r="443" spans="1:14" x14ac:dyDescent="0.25">
      <c r="A443" t="str">
        <f t="shared" si="6"/>
        <v>4_NT_2</v>
      </c>
      <c r="B443">
        <v>4</v>
      </c>
      <c r="C443" t="s">
        <v>1891</v>
      </c>
      <c r="D443">
        <v>2</v>
      </c>
      <c r="E443">
        <v>53001.999999999971</v>
      </c>
      <c r="F443">
        <v>991.82582472447245</v>
      </c>
      <c r="G443">
        <v>838.20889864047388</v>
      </c>
      <c r="H443">
        <v>1830.0347233649463</v>
      </c>
      <c r="I443">
        <v>1.8713</v>
      </c>
      <c r="J443">
        <v>1.1479999999999999</v>
      </c>
      <c r="K443">
        <v>3.1943999999999999</v>
      </c>
      <c r="L443">
        <v>0.2</v>
      </c>
      <c r="M443" t="s">
        <v>3183</v>
      </c>
      <c r="N443" t="s">
        <v>3183</v>
      </c>
    </row>
    <row r="444" spans="1:14" x14ac:dyDescent="0.25">
      <c r="A444" t="str">
        <f t="shared" si="6"/>
        <v>4_NT_3</v>
      </c>
      <c r="B444">
        <v>4</v>
      </c>
      <c r="C444" t="s">
        <v>1891</v>
      </c>
      <c r="D444">
        <v>3</v>
      </c>
      <c r="E444">
        <v>79502.999999999985</v>
      </c>
      <c r="F444">
        <v>1529.5917319860268</v>
      </c>
      <c r="G444">
        <v>1279.4121740609669</v>
      </c>
      <c r="H444">
        <v>2809.0039060469935</v>
      </c>
      <c r="I444">
        <v>1.9238999999999999</v>
      </c>
      <c r="J444">
        <v>1.1679999999999999</v>
      </c>
      <c r="K444">
        <v>3.2747999999999999</v>
      </c>
      <c r="L444">
        <v>0.2</v>
      </c>
      <c r="M444" t="s">
        <v>3183</v>
      </c>
      <c r="N444" t="s">
        <v>3183</v>
      </c>
    </row>
    <row r="445" spans="1:14" x14ac:dyDescent="0.25">
      <c r="A445" t="str">
        <f t="shared" si="6"/>
        <v>4_NT_4</v>
      </c>
      <c r="B445">
        <v>4</v>
      </c>
      <c r="C445" t="s">
        <v>1891</v>
      </c>
      <c r="D445">
        <v>4</v>
      </c>
      <c r="E445">
        <v>106030.20407392565</v>
      </c>
      <c r="F445">
        <v>2075.4311827337528</v>
      </c>
      <c r="G445">
        <v>1724.7168663268983</v>
      </c>
      <c r="H445">
        <v>3800.1480490606509</v>
      </c>
      <c r="I445">
        <v>1.9574</v>
      </c>
      <c r="J445">
        <v>1.181</v>
      </c>
      <c r="K445">
        <v>3.3256999999999999</v>
      </c>
      <c r="L445">
        <v>0.2</v>
      </c>
      <c r="M445" t="s">
        <v>3183</v>
      </c>
      <c r="N445" t="s">
        <v>3183</v>
      </c>
    </row>
    <row r="446" spans="1:14" x14ac:dyDescent="0.25">
      <c r="A446" t="str">
        <f t="shared" si="6"/>
        <v>4_NT_5</v>
      </c>
      <c r="B446">
        <v>4</v>
      </c>
      <c r="C446" t="s">
        <v>1891</v>
      </c>
      <c r="D446">
        <v>5</v>
      </c>
      <c r="E446">
        <v>132527.65311032487</v>
      </c>
      <c r="F446">
        <v>2626.5203433516235</v>
      </c>
      <c r="G446">
        <v>2181.5156340500648</v>
      </c>
      <c r="H446">
        <v>4808.0359774016888</v>
      </c>
      <c r="I446">
        <v>1.9819</v>
      </c>
      <c r="J446">
        <v>1.1950000000000001</v>
      </c>
      <c r="K446">
        <v>3.3696000000000002</v>
      </c>
      <c r="L446">
        <v>0.2</v>
      </c>
      <c r="M446" t="s">
        <v>3183</v>
      </c>
      <c r="N446" t="s">
        <v>3183</v>
      </c>
    </row>
    <row r="447" spans="1:14" x14ac:dyDescent="0.25">
      <c r="A447" t="str">
        <f t="shared" si="6"/>
        <v>5_NT_1</v>
      </c>
      <c r="B447">
        <v>5</v>
      </c>
      <c r="C447" t="s">
        <v>1891</v>
      </c>
      <c r="D447">
        <v>1</v>
      </c>
      <c r="E447">
        <v>36501.000000000036</v>
      </c>
      <c r="F447">
        <v>649.6880712615922</v>
      </c>
      <c r="G447">
        <v>528.51514116815349</v>
      </c>
      <c r="H447">
        <v>1178.2032124297457</v>
      </c>
      <c r="I447">
        <v>1.7799</v>
      </c>
      <c r="J447">
        <v>1.448</v>
      </c>
      <c r="K447">
        <v>3.0449000000000002</v>
      </c>
      <c r="L447">
        <v>0.2</v>
      </c>
      <c r="M447" t="s">
        <v>3183</v>
      </c>
      <c r="N447" t="s">
        <v>3183</v>
      </c>
    </row>
    <row r="448" spans="1:14" x14ac:dyDescent="0.25">
      <c r="A448" t="str">
        <f t="shared" si="6"/>
        <v>5_NT_2</v>
      </c>
      <c r="B448">
        <v>5</v>
      </c>
      <c r="C448" t="s">
        <v>1891</v>
      </c>
      <c r="D448">
        <v>2</v>
      </c>
      <c r="E448">
        <v>73002.000000000087</v>
      </c>
      <c r="F448">
        <v>1366.0855978366089</v>
      </c>
      <c r="G448">
        <v>1076.5827456688476</v>
      </c>
      <c r="H448">
        <v>2442.6683435054565</v>
      </c>
      <c r="I448">
        <v>1.8713</v>
      </c>
      <c r="J448">
        <v>1.4750000000000001</v>
      </c>
      <c r="K448">
        <v>3.1631</v>
      </c>
      <c r="L448">
        <v>0.2</v>
      </c>
      <c r="M448" t="s">
        <v>3183</v>
      </c>
      <c r="N448" t="s">
        <v>3183</v>
      </c>
    </row>
    <row r="449" spans="1:14" x14ac:dyDescent="0.25">
      <c r="A449" t="str">
        <f t="shared" si="6"/>
        <v>5_NT_3</v>
      </c>
      <c r="B449">
        <v>5</v>
      </c>
      <c r="C449" t="s">
        <v>1891</v>
      </c>
      <c r="D449">
        <v>3</v>
      </c>
      <c r="E449">
        <v>109503.00000000007</v>
      </c>
      <c r="F449">
        <v>2106.7743786733322</v>
      </c>
      <c r="G449">
        <v>1645.3052888708226</v>
      </c>
      <c r="H449">
        <v>3752.0796675441547</v>
      </c>
      <c r="I449">
        <v>1.9238999999999999</v>
      </c>
      <c r="J449">
        <v>1.5029999999999999</v>
      </c>
      <c r="K449">
        <v>3.2435</v>
      </c>
      <c r="L449">
        <v>0.2</v>
      </c>
      <c r="M449" t="s">
        <v>3183</v>
      </c>
      <c r="N449" t="s">
        <v>3183</v>
      </c>
    </row>
    <row r="450" spans="1:14" x14ac:dyDescent="0.25">
      <c r="A450" t="str">
        <f t="shared" si="6"/>
        <v>5_NT_4</v>
      </c>
      <c r="B450">
        <v>5</v>
      </c>
      <c r="C450" t="s">
        <v>1891</v>
      </c>
      <c r="D450">
        <v>4</v>
      </c>
      <c r="E450">
        <v>146040.0920305785</v>
      </c>
      <c r="F450">
        <v>2858.5832082172301</v>
      </c>
      <c r="G450">
        <v>2219.6756847779588</v>
      </c>
      <c r="H450">
        <v>5078.2588929951889</v>
      </c>
      <c r="I450">
        <v>1.9574</v>
      </c>
      <c r="J450">
        <v>1.52</v>
      </c>
      <c r="K450">
        <v>3.2944</v>
      </c>
      <c r="L450">
        <v>0.2</v>
      </c>
      <c r="M450" t="s">
        <v>3183</v>
      </c>
      <c r="N450" t="s">
        <v>3183</v>
      </c>
    </row>
    <row r="451" spans="1:14" x14ac:dyDescent="0.25">
      <c r="A451" t="str">
        <f t="shared" si="6"/>
        <v>5_NT_5</v>
      </c>
      <c r="B451">
        <v>5</v>
      </c>
      <c r="C451" t="s">
        <v>1891</v>
      </c>
      <c r="D451">
        <v>5</v>
      </c>
      <c r="E451">
        <v>182536.20113127714</v>
      </c>
      <c r="F451">
        <v>3617.6226954710314</v>
      </c>
      <c r="G451">
        <v>2809.8739878721635</v>
      </c>
      <c r="H451">
        <v>6427.4966833431954</v>
      </c>
      <c r="I451">
        <v>1.9819</v>
      </c>
      <c r="J451">
        <v>1.54</v>
      </c>
      <c r="K451">
        <v>3.3382999999999998</v>
      </c>
      <c r="L451">
        <v>0.2</v>
      </c>
      <c r="M451" t="s">
        <v>3183</v>
      </c>
      <c r="N451" t="s">
        <v>3183</v>
      </c>
    </row>
    <row r="452" spans="1:14" x14ac:dyDescent="0.25">
      <c r="A452" t="str">
        <f t="shared" si="6"/>
        <v>6_NT_1</v>
      </c>
      <c r="B452">
        <v>6</v>
      </c>
      <c r="C452" t="s">
        <v>1891</v>
      </c>
      <c r="D452">
        <v>1</v>
      </c>
      <c r="E452">
        <v>46500.999999999993</v>
      </c>
      <c r="F452">
        <v>827.67992662489632</v>
      </c>
      <c r="G452">
        <v>645.02523934514306</v>
      </c>
      <c r="H452">
        <v>1472.7051659700394</v>
      </c>
      <c r="I452">
        <v>1.7799</v>
      </c>
      <c r="J452">
        <v>1.7669999999999999</v>
      </c>
      <c r="K452">
        <v>3.0270999999999999</v>
      </c>
      <c r="L452">
        <v>0.2</v>
      </c>
      <c r="M452" t="s">
        <v>3183</v>
      </c>
      <c r="N452" t="s">
        <v>3183</v>
      </c>
    </row>
    <row r="453" spans="1:14" x14ac:dyDescent="0.25">
      <c r="A453" t="str">
        <f t="shared" si="6"/>
        <v>6_NT_2</v>
      </c>
      <c r="B453">
        <v>6</v>
      </c>
      <c r="C453" t="s">
        <v>1891</v>
      </c>
      <c r="D453">
        <v>2</v>
      </c>
      <c r="E453">
        <v>93001.999999999956</v>
      </c>
      <c r="F453">
        <v>1740.3453709487478</v>
      </c>
      <c r="G453">
        <v>1314.9565926972118</v>
      </c>
      <c r="H453">
        <v>3055.3019636459594</v>
      </c>
      <c r="I453">
        <v>1.8713</v>
      </c>
      <c r="J453">
        <v>1.8009999999999999</v>
      </c>
      <c r="K453">
        <v>3.1453000000000002</v>
      </c>
      <c r="L453">
        <v>0.2</v>
      </c>
      <c r="M453" t="s">
        <v>3183</v>
      </c>
      <c r="N453" t="s">
        <v>3183</v>
      </c>
    </row>
    <row r="454" spans="1:14" x14ac:dyDescent="0.25">
      <c r="A454" t="str">
        <f t="shared" si="6"/>
        <v>6_NT_3</v>
      </c>
      <c r="B454">
        <v>6</v>
      </c>
      <c r="C454" t="s">
        <v>1891</v>
      </c>
      <c r="D454">
        <v>3</v>
      </c>
      <c r="E454">
        <v>139503.00000000003</v>
      </c>
      <c r="F454">
        <v>2683.9570253606412</v>
      </c>
      <c r="G454">
        <v>2011.1984036806691</v>
      </c>
      <c r="H454">
        <v>4695.1554290413105</v>
      </c>
      <c r="I454">
        <v>1.9238999999999999</v>
      </c>
      <c r="J454">
        <v>1.837</v>
      </c>
      <c r="K454">
        <v>3.2256999999999998</v>
      </c>
      <c r="L454">
        <v>0.2</v>
      </c>
      <c r="M454" t="s">
        <v>3183</v>
      </c>
      <c r="N454" t="s">
        <v>3183</v>
      </c>
    </row>
    <row r="455" spans="1:14" x14ac:dyDescent="0.25">
      <c r="A455" t="str">
        <f t="shared" si="6"/>
        <v>6_NT_4</v>
      </c>
      <c r="B455">
        <v>6</v>
      </c>
      <c r="C455" t="s">
        <v>1891</v>
      </c>
      <c r="D455">
        <v>4</v>
      </c>
      <c r="E455">
        <v>186049.97998723152</v>
      </c>
      <c r="F455">
        <v>3641.7352337007051</v>
      </c>
      <c r="G455">
        <v>2714.6345032290637</v>
      </c>
      <c r="H455">
        <v>6356.3697369297688</v>
      </c>
      <c r="I455">
        <v>1.9574</v>
      </c>
      <c r="J455">
        <v>1.859</v>
      </c>
      <c r="K455">
        <v>3.2766000000000002</v>
      </c>
      <c r="L455">
        <v>0.2</v>
      </c>
      <c r="M455" t="s">
        <v>3183</v>
      </c>
      <c r="N455" t="s">
        <v>3183</v>
      </c>
    </row>
    <row r="456" spans="1:14" x14ac:dyDescent="0.25">
      <c r="A456" t="str">
        <f t="shared" ref="A456:A519" si="7">B456&amp;"_"&amp;C456&amp;"_"&amp;D456</f>
        <v>6_NT_5</v>
      </c>
      <c r="B456">
        <v>6</v>
      </c>
      <c r="C456" t="s">
        <v>1891</v>
      </c>
      <c r="D456">
        <v>5</v>
      </c>
      <c r="E456">
        <v>232544.74915222888</v>
      </c>
      <c r="F456">
        <v>4608.7250475904266</v>
      </c>
      <c r="G456">
        <v>3438.2323416943073</v>
      </c>
      <c r="H456">
        <v>8046.9573892847338</v>
      </c>
      <c r="I456">
        <v>1.9819</v>
      </c>
      <c r="J456">
        <v>1.8839999999999999</v>
      </c>
      <c r="K456">
        <v>3.3205</v>
      </c>
      <c r="L456">
        <v>0.2</v>
      </c>
      <c r="M456" t="s">
        <v>3183</v>
      </c>
      <c r="N456" t="s">
        <v>3183</v>
      </c>
    </row>
    <row r="457" spans="1:14" x14ac:dyDescent="0.25">
      <c r="A457" t="str">
        <f t="shared" si="7"/>
        <v>7_NT_1</v>
      </c>
      <c r="B457">
        <v>7</v>
      </c>
      <c r="C457" t="s">
        <v>1891</v>
      </c>
      <c r="D457">
        <v>1</v>
      </c>
      <c r="E457">
        <v>56501</v>
      </c>
      <c r="F457">
        <v>1005.6717819881985</v>
      </c>
      <c r="G457">
        <v>761.53533752213764</v>
      </c>
      <c r="H457">
        <v>1767.2071195103363</v>
      </c>
      <c r="I457">
        <v>1.7799</v>
      </c>
      <c r="J457">
        <v>2.0859999999999999</v>
      </c>
      <c r="K457">
        <v>3.0156000000000001</v>
      </c>
      <c r="L457">
        <v>0.2</v>
      </c>
      <c r="M457" t="s">
        <v>3183</v>
      </c>
      <c r="N457" t="s">
        <v>3183</v>
      </c>
    </row>
    <row r="458" spans="1:14" x14ac:dyDescent="0.25">
      <c r="A458" t="str">
        <f t="shared" si="7"/>
        <v>7_NT_2</v>
      </c>
      <c r="B458">
        <v>7</v>
      </c>
      <c r="C458" t="s">
        <v>1891</v>
      </c>
      <c r="D458">
        <v>2</v>
      </c>
      <c r="E458">
        <v>113002</v>
      </c>
      <c r="F458">
        <v>2114.6051440608803</v>
      </c>
      <c r="G458">
        <v>1553.3304397255988</v>
      </c>
      <c r="H458">
        <v>3667.9355837864791</v>
      </c>
      <c r="I458">
        <v>1.8713</v>
      </c>
      <c r="J458">
        <v>2.1280000000000001</v>
      </c>
      <c r="K458">
        <v>3.1337999999999999</v>
      </c>
      <c r="L458">
        <v>0.2</v>
      </c>
      <c r="M458" t="s">
        <v>3183</v>
      </c>
      <c r="N458" t="s">
        <v>3183</v>
      </c>
    </row>
    <row r="459" spans="1:14" x14ac:dyDescent="0.25">
      <c r="A459" t="str">
        <f t="shared" si="7"/>
        <v>7_NT_3</v>
      </c>
      <c r="B459">
        <v>7</v>
      </c>
      <c r="C459" t="s">
        <v>1891</v>
      </c>
      <c r="D459">
        <v>3</v>
      </c>
      <c r="E459">
        <v>169502.99999999994</v>
      </c>
      <c r="F459">
        <v>3261.1396720479388</v>
      </c>
      <c r="G459">
        <v>2377.0915184905798</v>
      </c>
      <c r="H459">
        <v>5638.2311905385186</v>
      </c>
      <c r="I459">
        <v>1.9238999999999999</v>
      </c>
      <c r="J459">
        <v>2.1709999999999998</v>
      </c>
      <c r="K459">
        <v>3.2141999999999999</v>
      </c>
      <c r="L459">
        <v>0.2</v>
      </c>
      <c r="M459" t="s">
        <v>3183</v>
      </c>
      <c r="N459" t="s">
        <v>3183</v>
      </c>
    </row>
    <row r="460" spans="1:14" x14ac:dyDescent="0.25">
      <c r="A460" t="str">
        <f t="shared" si="7"/>
        <v>7_NT_4</v>
      </c>
      <c r="B460">
        <v>7</v>
      </c>
      <c r="C460" t="s">
        <v>1891</v>
      </c>
      <c r="D460">
        <v>4</v>
      </c>
      <c r="E460">
        <v>226059.86794388443</v>
      </c>
      <c r="F460">
        <v>4424.8872591841782</v>
      </c>
      <c r="G460">
        <v>3209.5933216802414</v>
      </c>
      <c r="H460">
        <v>7634.4805808644196</v>
      </c>
      <c r="I460">
        <v>1.9574</v>
      </c>
      <c r="J460">
        <v>2.198</v>
      </c>
      <c r="K460">
        <v>3.2650999999999999</v>
      </c>
      <c r="L460">
        <v>0.2</v>
      </c>
      <c r="M460" t="s">
        <v>3183</v>
      </c>
      <c r="N460" t="s">
        <v>3183</v>
      </c>
    </row>
    <row r="461" spans="1:14" x14ac:dyDescent="0.25">
      <c r="A461" t="str">
        <f t="shared" si="7"/>
        <v>7_NT_5</v>
      </c>
      <c r="B461">
        <v>7</v>
      </c>
      <c r="C461" t="s">
        <v>1891</v>
      </c>
      <c r="D461">
        <v>5</v>
      </c>
      <c r="E461">
        <v>282553.29717318097</v>
      </c>
      <c r="F461">
        <v>5599.8273997098295</v>
      </c>
      <c r="G461">
        <v>4066.5906955164405</v>
      </c>
      <c r="H461">
        <v>9666.4180952262705</v>
      </c>
      <c r="I461">
        <v>1.9819</v>
      </c>
      <c r="J461">
        <v>2.2280000000000002</v>
      </c>
      <c r="K461">
        <v>3.3090000000000002</v>
      </c>
      <c r="L461">
        <v>0.2</v>
      </c>
      <c r="M461" t="s">
        <v>3183</v>
      </c>
      <c r="N461" t="s">
        <v>3183</v>
      </c>
    </row>
    <row r="462" spans="1:14" x14ac:dyDescent="0.25">
      <c r="A462" t="str">
        <f t="shared" si="7"/>
        <v>8_NT_1</v>
      </c>
      <c r="B462">
        <v>8</v>
      </c>
      <c r="C462" t="s">
        <v>1891</v>
      </c>
      <c r="D462">
        <v>1</v>
      </c>
      <c r="E462">
        <v>68625.000000000073</v>
      </c>
      <c r="F462">
        <v>1221.4691074306693</v>
      </c>
      <c r="G462">
        <v>902.10730380090331</v>
      </c>
      <c r="H462">
        <v>2123.5764112315728</v>
      </c>
      <c r="I462">
        <v>1.7799</v>
      </c>
      <c r="J462">
        <v>2.472</v>
      </c>
      <c r="K462">
        <v>3.0051999999999999</v>
      </c>
      <c r="L462">
        <v>0.2</v>
      </c>
      <c r="M462" t="s">
        <v>3183</v>
      </c>
      <c r="N462" t="s">
        <v>3183</v>
      </c>
    </row>
    <row r="463" spans="1:14" x14ac:dyDescent="0.25">
      <c r="A463" t="str">
        <f t="shared" si="7"/>
        <v>8_NT_2</v>
      </c>
      <c r="B463">
        <v>8</v>
      </c>
      <c r="C463" t="s">
        <v>1891</v>
      </c>
      <c r="D463">
        <v>2</v>
      </c>
      <c r="E463">
        <v>137249.99999999997</v>
      </c>
      <c r="F463">
        <v>2568.357692982036</v>
      </c>
      <c r="G463">
        <v>1840.9336682054757</v>
      </c>
      <c r="H463">
        <v>4409.2913611875119</v>
      </c>
      <c r="I463">
        <v>1.8713</v>
      </c>
      <c r="J463">
        <v>2.5219999999999998</v>
      </c>
      <c r="K463">
        <v>3.1233</v>
      </c>
      <c r="L463">
        <v>0.2</v>
      </c>
      <c r="M463" t="s">
        <v>3183</v>
      </c>
      <c r="N463" t="s">
        <v>3183</v>
      </c>
    </row>
    <row r="464" spans="1:14" x14ac:dyDescent="0.25">
      <c r="A464" t="str">
        <f t="shared" si="7"/>
        <v>8_NT_3</v>
      </c>
      <c r="B464">
        <v>8</v>
      </c>
      <c r="C464" t="s">
        <v>1891</v>
      </c>
      <c r="D464">
        <v>3</v>
      </c>
      <c r="E464">
        <v>205874.99999999988</v>
      </c>
      <c r="F464">
        <v>3960.9159128916281</v>
      </c>
      <c r="G464">
        <v>2818.5495157067867</v>
      </c>
      <c r="H464">
        <v>6779.4654285984143</v>
      </c>
      <c r="I464">
        <v>1.9238999999999999</v>
      </c>
      <c r="J464">
        <v>2.5739999999999998</v>
      </c>
      <c r="K464">
        <v>3.2037</v>
      </c>
      <c r="L464">
        <v>0.2</v>
      </c>
      <c r="M464" t="s">
        <v>3183</v>
      </c>
      <c r="N464" t="s">
        <v>3183</v>
      </c>
    </row>
    <row r="465" spans="1:14" x14ac:dyDescent="0.25">
      <c r="A465" t="str">
        <f t="shared" si="7"/>
        <v>8_NT_4</v>
      </c>
      <c r="B465">
        <v>8</v>
      </c>
      <c r="C465" t="s">
        <v>1891</v>
      </c>
      <c r="D465">
        <v>4</v>
      </c>
      <c r="E465">
        <v>274567.8561025302</v>
      </c>
      <c r="F465">
        <v>5374.3807748803374</v>
      </c>
      <c r="G465">
        <v>3806.7718961157402</v>
      </c>
      <c r="H465">
        <v>9181.1526709960781</v>
      </c>
      <c r="I465">
        <v>1.9574</v>
      </c>
      <c r="J465">
        <v>2.6070000000000002</v>
      </c>
      <c r="K465">
        <v>3.2545999999999999</v>
      </c>
      <c r="L465">
        <v>0.2</v>
      </c>
      <c r="M465" t="s">
        <v>3183</v>
      </c>
      <c r="N465" t="s">
        <v>3183</v>
      </c>
    </row>
    <row r="466" spans="1:14" x14ac:dyDescent="0.25">
      <c r="A466" t="str">
        <f t="shared" si="7"/>
        <v>8_NT_5</v>
      </c>
      <c r="B466">
        <v>8</v>
      </c>
      <c r="C466" t="s">
        <v>1891</v>
      </c>
      <c r="D466">
        <v>5</v>
      </c>
      <c r="E466">
        <v>343183.66079378355</v>
      </c>
      <c r="F466">
        <v>6801.4398914193825</v>
      </c>
      <c r="G466">
        <v>4824.71870936706</v>
      </c>
      <c r="H466">
        <v>11626.158600786443</v>
      </c>
      <c r="I466">
        <v>1.9819</v>
      </c>
      <c r="J466">
        <v>2.6440000000000001</v>
      </c>
      <c r="K466">
        <v>3.2984</v>
      </c>
      <c r="L466">
        <v>0.2</v>
      </c>
      <c r="M466" t="s">
        <v>3183</v>
      </c>
      <c r="N466" t="s">
        <v>3183</v>
      </c>
    </row>
    <row r="467" spans="1:14" x14ac:dyDescent="0.25">
      <c r="A467" t="str">
        <f t="shared" si="7"/>
        <v>9_NT_1</v>
      </c>
      <c r="B467">
        <v>9</v>
      </c>
      <c r="C467" t="s">
        <v>1891</v>
      </c>
      <c r="D467">
        <v>1</v>
      </c>
      <c r="E467">
        <v>80895.000000000073</v>
      </c>
      <c r="F467">
        <v>1394.1961215210272</v>
      </c>
      <c r="G467">
        <v>815.87496304926549</v>
      </c>
      <c r="H467">
        <v>2210.0710845702924</v>
      </c>
      <c r="I467">
        <v>1.7235</v>
      </c>
      <c r="J467">
        <v>2.2349999999999999</v>
      </c>
      <c r="K467">
        <v>2.4558</v>
      </c>
      <c r="L467">
        <v>0.65</v>
      </c>
      <c r="M467" t="s">
        <v>3183</v>
      </c>
      <c r="N467" t="s">
        <v>3183</v>
      </c>
    </row>
    <row r="468" spans="1:14" x14ac:dyDescent="0.25">
      <c r="A468" t="str">
        <f t="shared" si="7"/>
        <v>9_NT_2</v>
      </c>
      <c r="B468">
        <v>9</v>
      </c>
      <c r="C468" t="s">
        <v>1891</v>
      </c>
      <c r="D468">
        <v>2</v>
      </c>
      <c r="E468">
        <v>161789.99999999994</v>
      </c>
      <c r="F468">
        <v>2932.7835431561775</v>
      </c>
      <c r="G468">
        <v>1666.0002232562954</v>
      </c>
      <c r="H468">
        <v>4598.7837664124727</v>
      </c>
      <c r="I468">
        <v>1.8127</v>
      </c>
      <c r="J468">
        <v>2.282</v>
      </c>
      <c r="K468">
        <v>2.5661999999999998</v>
      </c>
      <c r="L468">
        <v>0.65</v>
      </c>
      <c r="M468" t="s">
        <v>3183</v>
      </c>
      <c r="N468" t="s">
        <v>3183</v>
      </c>
    </row>
    <row r="469" spans="1:14" x14ac:dyDescent="0.25">
      <c r="A469" t="str">
        <f t="shared" si="7"/>
        <v>9_NT_3</v>
      </c>
      <c r="B469">
        <v>9</v>
      </c>
      <c r="C469" t="s">
        <v>1891</v>
      </c>
      <c r="D469">
        <v>3</v>
      </c>
      <c r="E469">
        <v>242684.99999999997</v>
      </c>
      <c r="F469">
        <v>4524.8848869198891</v>
      </c>
      <c r="G469">
        <v>2552.4640181423774</v>
      </c>
      <c r="H469">
        <v>7077.3489050622666</v>
      </c>
      <c r="I469">
        <v>1.8645</v>
      </c>
      <c r="J469">
        <v>2.331</v>
      </c>
      <c r="K469">
        <v>2.64</v>
      </c>
      <c r="L469">
        <v>0.65</v>
      </c>
      <c r="M469" t="s">
        <v>3183</v>
      </c>
      <c r="N469" t="s">
        <v>3183</v>
      </c>
    </row>
    <row r="470" spans="1:14" x14ac:dyDescent="0.25">
      <c r="A470" t="str">
        <f t="shared" si="7"/>
        <v>9_NT_4</v>
      </c>
      <c r="B470">
        <v>9</v>
      </c>
      <c r="C470" t="s">
        <v>1891</v>
      </c>
      <c r="D470">
        <v>4</v>
      </c>
      <c r="E470">
        <v>323644.42489410983</v>
      </c>
      <c r="F470">
        <v>6141.8905344935401</v>
      </c>
      <c r="G470">
        <v>3448.9378406322162</v>
      </c>
      <c r="H470">
        <v>9590.8283751257568</v>
      </c>
      <c r="I470">
        <v>1.8976999999999999</v>
      </c>
      <c r="J470">
        <v>2.3620000000000001</v>
      </c>
      <c r="K470">
        <v>2.6871999999999998</v>
      </c>
      <c r="L470">
        <v>0.65</v>
      </c>
      <c r="M470" t="s">
        <v>3183</v>
      </c>
      <c r="N470" t="s">
        <v>3183</v>
      </c>
    </row>
    <row r="471" spans="1:14" x14ac:dyDescent="0.25">
      <c r="A471" t="str">
        <f t="shared" si="7"/>
        <v>9_NT_5</v>
      </c>
      <c r="B471">
        <v>9</v>
      </c>
      <c r="C471" t="s">
        <v>1891</v>
      </c>
      <c r="D471">
        <v>5</v>
      </c>
      <c r="E471">
        <v>404530.42833706399</v>
      </c>
      <c r="F471">
        <v>7773.4066667695542</v>
      </c>
      <c r="G471">
        <v>4373.0545347791622</v>
      </c>
      <c r="H471">
        <v>12146.461201548716</v>
      </c>
      <c r="I471">
        <v>1.9216</v>
      </c>
      <c r="J471">
        <v>2.3959999999999999</v>
      </c>
      <c r="K471">
        <v>2.7263999999999999</v>
      </c>
      <c r="L471">
        <v>0.65</v>
      </c>
      <c r="M471" t="s">
        <v>3183</v>
      </c>
      <c r="N471" t="s">
        <v>3183</v>
      </c>
    </row>
    <row r="472" spans="1:14" x14ac:dyDescent="0.25">
      <c r="A472" t="str">
        <f t="shared" si="7"/>
        <v>10_NT_1</v>
      </c>
      <c r="B472">
        <v>10</v>
      </c>
      <c r="C472" t="s">
        <v>1891</v>
      </c>
      <c r="D472">
        <v>1</v>
      </c>
      <c r="E472">
        <v>94751.000000000044</v>
      </c>
      <c r="F472">
        <v>1632.999279439262</v>
      </c>
      <c r="G472">
        <v>894.11204815431108</v>
      </c>
      <c r="H472">
        <v>2527.1113275935732</v>
      </c>
      <c r="I472">
        <v>1.7235</v>
      </c>
      <c r="J472">
        <v>2.4500000000000002</v>
      </c>
      <c r="K472">
        <v>2.4338000000000002</v>
      </c>
      <c r="L472">
        <v>0.65</v>
      </c>
      <c r="M472" t="s">
        <v>3183</v>
      </c>
      <c r="N472" t="s">
        <v>3183</v>
      </c>
    </row>
    <row r="473" spans="1:14" x14ac:dyDescent="0.25">
      <c r="A473" t="str">
        <f t="shared" si="7"/>
        <v>10_NT_2</v>
      </c>
      <c r="B473">
        <v>10</v>
      </c>
      <c r="C473" t="s">
        <v>1891</v>
      </c>
      <c r="D473">
        <v>2</v>
      </c>
      <c r="E473">
        <v>189502.00000000041</v>
      </c>
      <c r="F473">
        <v>3435.1217442065749</v>
      </c>
      <c r="G473">
        <v>1826.2489872953129</v>
      </c>
      <c r="H473">
        <v>5261.3707315018873</v>
      </c>
      <c r="I473">
        <v>1.8127</v>
      </c>
      <c r="J473">
        <v>2.5019999999999998</v>
      </c>
      <c r="K473">
        <v>2.5430999999999999</v>
      </c>
      <c r="L473">
        <v>0.65</v>
      </c>
      <c r="M473" t="s">
        <v>3183</v>
      </c>
      <c r="N473" t="s">
        <v>3183</v>
      </c>
    </row>
    <row r="474" spans="1:14" x14ac:dyDescent="0.25">
      <c r="A474" t="str">
        <f t="shared" si="7"/>
        <v>10_NT_3</v>
      </c>
      <c r="B474">
        <v>10</v>
      </c>
      <c r="C474" t="s">
        <v>1891</v>
      </c>
      <c r="D474">
        <v>3</v>
      </c>
      <c r="E474">
        <v>284253.00000000052</v>
      </c>
      <c r="F474">
        <v>5299.9241970523071</v>
      </c>
      <c r="G474">
        <v>2799.0204351945208</v>
      </c>
      <c r="H474">
        <v>8098.9446322468284</v>
      </c>
      <c r="I474">
        <v>1.8645</v>
      </c>
      <c r="J474">
        <v>2.556</v>
      </c>
      <c r="K474">
        <v>2.6158999999999999</v>
      </c>
      <c r="L474">
        <v>0.65</v>
      </c>
      <c r="M474" t="s">
        <v>3183</v>
      </c>
      <c r="N474" t="s">
        <v>3183</v>
      </c>
    </row>
    <row r="475" spans="1:14" x14ac:dyDescent="0.25">
      <c r="A475" t="str">
        <f t="shared" si="7"/>
        <v>10_NT_4</v>
      </c>
      <c r="B475">
        <v>10</v>
      </c>
      <c r="C475" t="s">
        <v>1891</v>
      </c>
      <c r="D475">
        <v>4</v>
      </c>
      <c r="E475">
        <v>379079.45983239845</v>
      </c>
      <c r="F475">
        <v>7193.8966565770097</v>
      </c>
      <c r="G475">
        <v>3783.1213761698282</v>
      </c>
      <c r="H475">
        <v>10977.018032746837</v>
      </c>
      <c r="I475">
        <v>1.8976999999999999</v>
      </c>
      <c r="J475">
        <v>2.5910000000000002</v>
      </c>
      <c r="K475">
        <v>2.6623999999999999</v>
      </c>
      <c r="L475">
        <v>0.65</v>
      </c>
      <c r="M475" t="s">
        <v>3183</v>
      </c>
      <c r="N475" t="s">
        <v>3183</v>
      </c>
    </row>
    <row r="476" spans="1:14" x14ac:dyDescent="0.25">
      <c r="A476" t="str">
        <f t="shared" si="7"/>
        <v>10_NT_5</v>
      </c>
      <c r="B476">
        <v>10</v>
      </c>
      <c r="C476" t="s">
        <v>1891</v>
      </c>
      <c r="D476">
        <v>5</v>
      </c>
      <c r="E476">
        <v>473819.92231120873</v>
      </c>
      <c r="F476">
        <v>9104.8650112254436</v>
      </c>
      <c r="G476">
        <v>4797.7575150252414</v>
      </c>
      <c r="H476">
        <v>13902.622526250685</v>
      </c>
      <c r="I476">
        <v>1.9216</v>
      </c>
      <c r="J476">
        <v>2.629</v>
      </c>
      <c r="K476">
        <v>2.7008999999999999</v>
      </c>
      <c r="L476">
        <v>0.65</v>
      </c>
      <c r="M476" t="s">
        <v>3183</v>
      </c>
      <c r="N476" t="s">
        <v>3183</v>
      </c>
    </row>
    <row r="477" spans="1:14" x14ac:dyDescent="0.25">
      <c r="A477" t="str">
        <f t="shared" si="7"/>
        <v>11_NT_1</v>
      </c>
      <c r="B477">
        <v>11</v>
      </c>
      <c r="C477" t="s">
        <v>1891</v>
      </c>
      <c r="D477">
        <v>1</v>
      </c>
      <c r="E477">
        <v>116251.00000000012</v>
      </c>
      <c r="F477">
        <v>2003.5440178372098</v>
      </c>
      <c r="G477">
        <v>1014.0862014220457</v>
      </c>
      <c r="H477">
        <v>3017.6302192592557</v>
      </c>
      <c r="I477">
        <v>1.7235</v>
      </c>
      <c r="J477">
        <v>2.778</v>
      </c>
      <c r="K477">
        <v>2.4087999999999998</v>
      </c>
      <c r="L477">
        <v>0.65</v>
      </c>
      <c r="M477" t="s">
        <v>3183</v>
      </c>
      <c r="N477" t="s">
        <v>3183</v>
      </c>
    </row>
    <row r="478" spans="1:14" x14ac:dyDescent="0.25">
      <c r="A478" t="str">
        <f t="shared" si="7"/>
        <v>11_NT_2</v>
      </c>
      <c r="B478">
        <v>11</v>
      </c>
      <c r="C478" t="s">
        <v>1891</v>
      </c>
      <c r="D478">
        <v>2</v>
      </c>
      <c r="E478">
        <v>232502.00000000015</v>
      </c>
      <c r="F478">
        <v>4214.5870532844892</v>
      </c>
      <c r="G478">
        <v>2071.9850043684469</v>
      </c>
      <c r="H478">
        <v>6286.5720576529366</v>
      </c>
      <c r="I478">
        <v>1.8127</v>
      </c>
      <c r="J478">
        <v>2.8380000000000001</v>
      </c>
      <c r="K478">
        <v>2.5169000000000001</v>
      </c>
      <c r="L478">
        <v>0.65</v>
      </c>
      <c r="M478" t="s">
        <v>3183</v>
      </c>
      <c r="N478" t="s">
        <v>3183</v>
      </c>
    </row>
    <row r="479" spans="1:14" x14ac:dyDescent="0.25">
      <c r="A479" t="str">
        <f t="shared" si="7"/>
        <v>11_NT_3</v>
      </c>
      <c r="B479">
        <v>11</v>
      </c>
      <c r="C479" t="s">
        <v>1891</v>
      </c>
      <c r="D479">
        <v>3</v>
      </c>
      <c r="E479">
        <v>348753.00000000052</v>
      </c>
      <c r="F479">
        <v>6502.5328263715155</v>
      </c>
      <c r="G479">
        <v>3177.1054763277684</v>
      </c>
      <c r="H479">
        <v>9679.6383026992844</v>
      </c>
      <c r="I479">
        <v>1.8645</v>
      </c>
      <c r="J479">
        <v>2.9009999999999998</v>
      </c>
      <c r="K479">
        <v>2.5884999999999998</v>
      </c>
      <c r="L479">
        <v>0.65</v>
      </c>
      <c r="M479" t="s">
        <v>3183</v>
      </c>
      <c r="N479" t="s">
        <v>3183</v>
      </c>
    </row>
    <row r="480" spans="1:14" x14ac:dyDescent="0.25">
      <c r="A480" t="str">
        <f t="shared" si="7"/>
        <v>11_NT_4</v>
      </c>
      <c r="B480">
        <v>11</v>
      </c>
      <c r="C480" t="s">
        <v>1891</v>
      </c>
      <c r="D480">
        <v>4</v>
      </c>
      <c r="E480">
        <v>465096.58246325771</v>
      </c>
      <c r="F480">
        <v>8826.2675879276649</v>
      </c>
      <c r="G480">
        <v>4295.5786217541727</v>
      </c>
      <c r="H480">
        <v>13121.846209681837</v>
      </c>
      <c r="I480">
        <v>1.8976999999999999</v>
      </c>
      <c r="J480">
        <v>2.9420000000000002</v>
      </c>
      <c r="K480">
        <v>2.6343000000000001</v>
      </c>
      <c r="L480">
        <v>0.65</v>
      </c>
      <c r="M480" t="s">
        <v>3183</v>
      </c>
      <c r="N480" t="s">
        <v>3183</v>
      </c>
    </row>
    <row r="481" spans="1:14" x14ac:dyDescent="0.25">
      <c r="A481" t="str">
        <f t="shared" si="7"/>
        <v>11_NT_5</v>
      </c>
      <c r="B481">
        <v>11</v>
      </c>
      <c r="C481" t="s">
        <v>1891</v>
      </c>
      <c r="D481">
        <v>5</v>
      </c>
      <c r="E481">
        <v>581334.65386750828</v>
      </c>
      <c r="F481">
        <v>11170.854792244598</v>
      </c>
      <c r="G481">
        <v>5449.0218652690355</v>
      </c>
      <c r="H481">
        <v>16619.876657513632</v>
      </c>
      <c r="I481">
        <v>1.9216</v>
      </c>
      <c r="J481">
        <v>2.9860000000000002</v>
      </c>
      <c r="K481">
        <v>2.6718999999999999</v>
      </c>
      <c r="L481">
        <v>0.65</v>
      </c>
      <c r="M481" t="s">
        <v>3183</v>
      </c>
      <c r="N481" t="s">
        <v>3183</v>
      </c>
    </row>
    <row r="482" spans="1:14" x14ac:dyDescent="0.25">
      <c r="A482" t="str">
        <f t="shared" si="7"/>
        <v>12_NT_1</v>
      </c>
      <c r="B482">
        <v>12</v>
      </c>
      <c r="C482" t="s">
        <v>1891</v>
      </c>
      <c r="D482">
        <v>1</v>
      </c>
      <c r="E482">
        <v>141251.00000000009</v>
      </c>
      <c r="F482">
        <v>2434.4099927185493</v>
      </c>
      <c r="G482">
        <v>1154.9154291711357</v>
      </c>
      <c r="H482">
        <v>3589.325421889685</v>
      </c>
      <c r="I482">
        <v>1.7235</v>
      </c>
      <c r="J482">
        <v>3.1640000000000001</v>
      </c>
      <c r="K482">
        <v>2.3902000000000001</v>
      </c>
      <c r="L482">
        <v>0.65</v>
      </c>
      <c r="M482" t="s">
        <v>3183</v>
      </c>
      <c r="N482" t="s">
        <v>3183</v>
      </c>
    </row>
    <row r="483" spans="1:14" x14ac:dyDescent="0.25">
      <c r="A483" t="str">
        <f t="shared" si="7"/>
        <v>12_NT_2</v>
      </c>
      <c r="B483">
        <v>12</v>
      </c>
      <c r="C483" t="s">
        <v>1891</v>
      </c>
      <c r="D483">
        <v>2</v>
      </c>
      <c r="E483">
        <v>282502.00000000023</v>
      </c>
      <c r="F483">
        <v>5120.9420638402062</v>
      </c>
      <c r="G483">
        <v>2360.4377287586863</v>
      </c>
      <c r="H483">
        <v>7481.3797925988929</v>
      </c>
      <c r="I483">
        <v>1.8127</v>
      </c>
      <c r="J483">
        <v>3.2330000000000001</v>
      </c>
      <c r="K483">
        <v>2.4973999999999998</v>
      </c>
      <c r="L483">
        <v>0.65</v>
      </c>
      <c r="M483" t="s">
        <v>3183</v>
      </c>
      <c r="N483" t="s">
        <v>3183</v>
      </c>
    </row>
    <row r="484" spans="1:14" x14ac:dyDescent="0.25">
      <c r="A484" t="str">
        <f t="shared" si="7"/>
        <v>12_NT_3</v>
      </c>
      <c r="B484">
        <v>12</v>
      </c>
      <c r="C484" t="s">
        <v>1891</v>
      </c>
      <c r="D484">
        <v>3</v>
      </c>
      <c r="E484">
        <v>423753.00000000076</v>
      </c>
      <c r="F484">
        <v>7900.9149534868784</v>
      </c>
      <c r="G484">
        <v>3620.9144507016304</v>
      </c>
      <c r="H484">
        <v>11521.829404188509</v>
      </c>
      <c r="I484">
        <v>1.8645</v>
      </c>
      <c r="J484">
        <v>3.3069999999999999</v>
      </c>
      <c r="K484">
        <v>2.5680999999999998</v>
      </c>
      <c r="L484">
        <v>0.65</v>
      </c>
      <c r="M484" t="s">
        <v>3183</v>
      </c>
      <c r="N484" t="s">
        <v>3183</v>
      </c>
    </row>
    <row r="485" spans="1:14" x14ac:dyDescent="0.25">
      <c r="A485" t="str">
        <f t="shared" si="7"/>
        <v>12_NT_4</v>
      </c>
      <c r="B485">
        <v>12</v>
      </c>
      <c r="C485" t="s">
        <v>1891</v>
      </c>
      <c r="D485">
        <v>4</v>
      </c>
      <c r="E485">
        <v>565116.49249914149</v>
      </c>
      <c r="F485">
        <v>10724.373322056321</v>
      </c>
      <c r="G485">
        <v>4897.1188839619554</v>
      </c>
      <c r="H485">
        <v>15621.492206018276</v>
      </c>
      <c r="I485">
        <v>1.8976999999999999</v>
      </c>
      <c r="J485">
        <v>3.3540000000000001</v>
      </c>
      <c r="K485">
        <v>2.6133999999999999</v>
      </c>
      <c r="L485">
        <v>0.65</v>
      </c>
      <c r="M485" t="s">
        <v>3183</v>
      </c>
      <c r="N485" t="s">
        <v>3183</v>
      </c>
    </row>
    <row r="486" spans="1:14" x14ac:dyDescent="0.25">
      <c r="A486" t="str">
        <f t="shared" si="7"/>
        <v>12_NT_5</v>
      </c>
      <c r="B486">
        <v>12</v>
      </c>
      <c r="C486" t="s">
        <v>1891</v>
      </c>
      <c r="D486">
        <v>5</v>
      </c>
      <c r="E486">
        <v>706351.78358413617</v>
      </c>
      <c r="F486">
        <v>13573.168491104101</v>
      </c>
      <c r="G486">
        <v>6213.4996025121918</v>
      </c>
      <c r="H486">
        <v>19786.668093616292</v>
      </c>
      <c r="I486">
        <v>1.9216</v>
      </c>
      <c r="J486">
        <v>3.4049999999999998</v>
      </c>
      <c r="K486">
        <v>2.6503999999999999</v>
      </c>
      <c r="L486">
        <v>0.65</v>
      </c>
      <c r="M486" t="s">
        <v>3183</v>
      </c>
      <c r="N486" t="s">
        <v>3183</v>
      </c>
    </row>
    <row r="487" spans="1:14" x14ac:dyDescent="0.25">
      <c r="A487" t="str">
        <f t="shared" si="7"/>
        <v>13_NT_1</v>
      </c>
      <c r="B487">
        <v>13</v>
      </c>
      <c r="C487" t="s">
        <v>1891</v>
      </c>
      <c r="D487">
        <v>1</v>
      </c>
      <c r="E487">
        <v>166251.00000000023</v>
      </c>
      <c r="F487">
        <v>2865.2759675998786</v>
      </c>
      <c r="G487">
        <v>1295.0050578315916</v>
      </c>
      <c r="H487">
        <v>4160.28102543147</v>
      </c>
      <c r="I487">
        <v>1.7235</v>
      </c>
      <c r="J487">
        <v>3.548</v>
      </c>
      <c r="K487">
        <v>2.3767999999999998</v>
      </c>
      <c r="L487">
        <v>0.65</v>
      </c>
      <c r="M487" t="s">
        <v>3183</v>
      </c>
      <c r="N487" t="s">
        <v>3183</v>
      </c>
    </row>
    <row r="488" spans="1:14" x14ac:dyDescent="0.25">
      <c r="A488" t="str">
        <f t="shared" si="7"/>
        <v>13_NT_2</v>
      </c>
      <c r="B488">
        <v>13</v>
      </c>
      <c r="C488" t="s">
        <v>1891</v>
      </c>
      <c r="D488">
        <v>2</v>
      </c>
      <c r="E488">
        <v>332502.00000000012</v>
      </c>
      <c r="F488">
        <v>6027.2970743959095</v>
      </c>
      <c r="G488">
        <v>2647.3753064589946</v>
      </c>
      <c r="H488">
        <v>8674.6723808549032</v>
      </c>
      <c r="I488">
        <v>1.8127</v>
      </c>
      <c r="J488">
        <v>3.6269999999999998</v>
      </c>
      <c r="K488">
        <v>2.4832999999999998</v>
      </c>
      <c r="L488">
        <v>0.65</v>
      </c>
      <c r="M488" t="s">
        <v>3183</v>
      </c>
      <c r="N488" t="s">
        <v>3183</v>
      </c>
    </row>
    <row r="489" spans="1:14" x14ac:dyDescent="0.25">
      <c r="A489" t="str">
        <f t="shared" si="7"/>
        <v>13_NT_3</v>
      </c>
      <c r="B489">
        <v>13</v>
      </c>
      <c r="C489" t="s">
        <v>1891</v>
      </c>
      <c r="D489">
        <v>3</v>
      </c>
      <c r="E489">
        <v>498752.99999999994</v>
      </c>
      <c r="F489">
        <v>9299.2970806022295</v>
      </c>
      <c r="G489">
        <v>4062.3918167454481</v>
      </c>
      <c r="H489">
        <v>13361.688897347678</v>
      </c>
      <c r="I489">
        <v>1.8645</v>
      </c>
      <c r="J489">
        <v>3.71</v>
      </c>
      <c r="K489">
        <v>2.5533999999999999</v>
      </c>
      <c r="L489">
        <v>0.65</v>
      </c>
      <c r="M489" t="s">
        <v>3183</v>
      </c>
      <c r="N489" t="s">
        <v>3183</v>
      </c>
    </row>
    <row r="490" spans="1:14" x14ac:dyDescent="0.25">
      <c r="A490" t="str">
        <f t="shared" si="7"/>
        <v>13_NT_4</v>
      </c>
      <c r="B490">
        <v>13</v>
      </c>
      <c r="C490" t="s">
        <v>1891</v>
      </c>
      <c r="D490">
        <v>4</v>
      </c>
      <c r="E490">
        <v>665136.40253502189</v>
      </c>
      <c r="F490">
        <v>12622.479056184997</v>
      </c>
      <c r="G490">
        <v>5495.4985098615452</v>
      </c>
      <c r="H490">
        <v>18117.977566046542</v>
      </c>
      <c r="I490">
        <v>1.8976999999999999</v>
      </c>
      <c r="J490">
        <v>3.7639999999999998</v>
      </c>
      <c r="K490">
        <v>2.5983000000000001</v>
      </c>
      <c r="L490">
        <v>0.65</v>
      </c>
      <c r="M490" t="s">
        <v>3183</v>
      </c>
      <c r="N490" t="s">
        <v>3183</v>
      </c>
    </row>
    <row r="491" spans="1:14" x14ac:dyDescent="0.25">
      <c r="A491" t="str">
        <f t="shared" si="7"/>
        <v>13_NT_5</v>
      </c>
      <c r="B491">
        <v>13</v>
      </c>
      <c r="C491" t="s">
        <v>1891</v>
      </c>
      <c r="D491">
        <v>5</v>
      </c>
      <c r="E491">
        <v>831368.91330076184</v>
      </c>
      <c r="F491">
        <v>15975.482189963595</v>
      </c>
      <c r="G491">
        <v>6973.9601295048105</v>
      </c>
      <c r="H491">
        <v>22949.442319468406</v>
      </c>
      <c r="I491">
        <v>1.9216</v>
      </c>
      <c r="J491">
        <v>3.8210000000000002</v>
      </c>
      <c r="K491">
        <v>2.6347999999999998</v>
      </c>
      <c r="L491">
        <v>0.65</v>
      </c>
      <c r="M491" t="s">
        <v>3183</v>
      </c>
      <c r="N491" t="s">
        <v>3183</v>
      </c>
    </row>
    <row r="492" spans="1:14" x14ac:dyDescent="0.25">
      <c r="A492" t="str">
        <f t="shared" si="7"/>
        <v>14_NT_1</v>
      </c>
      <c r="B492">
        <v>14</v>
      </c>
      <c r="C492" t="s">
        <v>1891</v>
      </c>
      <c r="D492">
        <v>1</v>
      </c>
      <c r="E492">
        <v>191251.0000000002</v>
      </c>
      <c r="F492">
        <v>3296.1419424812202</v>
      </c>
      <c r="G492">
        <v>1435.0946864920663</v>
      </c>
      <c r="H492">
        <v>4731.2366289732863</v>
      </c>
      <c r="I492">
        <v>1.7235</v>
      </c>
      <c r="J492">
        <v>3.9319999999999999</v>
      </c>
      <c r="K492">
        <v>2.3668</v>
      </c>
      <c r="L492">
        <v>0.65</v>
      </c>
      <c r="M492" t="s">
        <v>3183</v>
      </c>
      <c r="N492" t="s">
        <v>3183</v>
      </c>
    </row>
    <row r="493" spans="1:14" x14ac:dyDescent="0.25">
      <c r="A493" t="str">
        <f t="shared" si="7"/>
        <v>14_NT_2</v>
      </c>
      <c r="B493">
        <v>14</v>
      </c>
      <c r="C493" t="s">
        <v>1891</v>
      </c>
      <c r="D493">
        <v>2</v>
      </c>
      <c r="E493">
        <v>382502.00000000093</v>
      </c>
      <c r="F493">
        <v>6933.6520849516282</v>
      </c>
      <c r="G493">
        <v>2934.312884159292</v>
      </c>
      <c r="H493">
        <v>9867.9649691109207</v>
      </c>
      <c r="I493">
        <v>1.8127</v>
      </c>
      <c r="J493">
        <v>4.0199999999999996</v>
      </c>
      <c r="K493">
        <v>2.4729000000000001</v>
      </c>
      <c r="L493">
        <v>0.65</v>
      </c>
      <c r="M493" t="s">
        <v>3183</v>
      </c>
      <c r="N493" t="s">
        <v>3183</v>
      </c>
    </row>
    <row r="494" spans="1:14" x14ac:dyDescent="0.25">
      <c r="A494" t="str">
        <f t="shared" si="7"/>
        <v>14_NT_3</v>
      </c>
      <c r="B494">
        <v>14</v>
      </c>
      <c r="C494" t="s">
        <v>1891</v>
      </c>
      <c r="D494">
        <v>3</v>
      </c>
      <c r="E494">
        <v>573753.0000000014</v>
      </c>
      <c r="F494">
        <v>10697.6792077176</v>
      </c>
      <c r="G494">
        <v>4503.8691827891716</v>
      </c>
      <c r="H494">
        <v>15201.54839050677</v>
      </c>
      <c r="I494">
        <v>1.8645</v>
      </c>
      <c r="J494">
        <v>4.1130000000000004</v>
      </c>
      <c r="K494">
        <v>2.5425</v>
      </c>
      <c r="L494">
        <v>0.65</v>
      </c>
      <c r="M494" t="s">
        <v>3183</v>
      </c>
      <c r="N494" t="s">
        <v>3183</v>
      </c>
    </row>
    <row r="495" spans="1:14" x14ac:dyDescent="0.25">
      <c r="A495" t="str">
        <f t="shared" si="7"/>
        <v>14_NT_4</v>
      </c>
      <c r="B495">
        <v>14</v>
      </c>
      <c r="C495" t="s">
        <v>1891</v>
      </c>
      <c r="D495">
        <v>4</v>
      </c>
      <c r="E495">
        <v>765156.31257090787</v>
      </c>
      <c r="F495">
        <v>14520.584790313655</v>
      </c>
      <c r="G495">
        <v>6093.8781357613652</v>
      </c>
      <c r="H495">
        <v>20614.462926075019</v>
      </c>
      <c r="I495">
        <v>1.8976999999999999</v>
      </c>
      <c r="J495">
        <v>4.1740000000000004</v>
      </c>
      <c r="K495">
        <v>2.5872000000000002</v>
      </c>
      <c r="L495">
        <v>0.65</v>
      </c>
      <c r="M495" t="s">
        <v>3183</v>
      </c>
      <c r="N495" t="s">
        <v>3183</v>
      </c>
    </row>
    <row r="496" spans="1:14" x14ac:dyDescent="0.25">
      <c r="A496" t="str">
        <f t="shared" si="7"/>
        <v>14_NT_5</v>
      </c>
      <c r="B496">
        <v>14</v>
      </c>
      <c r="C496" t="s">
        <v>1891</v>
      </c>
      <c r="D496">
        <v>5</v>
      </c>
      <c r="E496">
        <v>956386.04301739263</v>
      </c>
      <c r="F496">
        <v>18377.795888823086</v>
      </c>
      <c r="G496">
        <v>7734.4206564979913</v>
      </c>
      <c r="H496">
        <v>26112.216545321076</v>
      </c>
      <c r="I496">
        <v>1.9216</v>
      </c>
      <c r="J496">
        <v>4.2380000000000004</v>
      </c>
      <c r="K496">
        <v>2.6233</v>
      </c>
      <c r="L496">
        <v>0.65</v>
      </c>
      <c r="M496" t="s">
        <v>3183</v>
      </c>
      <c r="N496" t="s">
        <v>3183</v>
      </c>
    </row>
    <row r="497" spans="1:14" x14ac:dyDescent="0.25">
      <c r="A497" t="str">
        <f t="shared" si="7"/>
        <v>15_NT_1</v>
      </c>
      <c r="B497">
        <v>15</v>
      </c>
      <c r="C497" t="s">
        <v>1891</v>
      </c>
      <c r="D497">
        <v>1</v>
      </c>
      <c r="E497">
        <v>232501</v>
      </c>
      <c r="F497">
        <v>4007.0708010354224</v>
      </c>
      <c r="G497">
        <v>1666.0946539641145</v>
      </c>
      <c r="H497">
        <v>5673.1654549995365</v>
      </c>
      <c r="I497">
        <v>1.7235</v>
      </c>
      <c r="J497">
        <v>4.5650000000000004</v>
      </c>
      <c r="K497">
        <v>2.3551000000000002</v>
      </c>
      <c r="L497">
        <v>0.65</v>
      </c>
      <c r="M497" t="s">
        <v>3183</v>
      </c>
      <c r="N497" t="s">
        <v>3183</v>
      </c>
    </row>
    <row r="498" spans="1:14" x14ac:dyDescent="0.25">
      <c r="A498" t="str">
        <f t="shared" si="7"/>
        <v>15_NT_2</v>
      </c>
      <c r="B498">
        <v>15</v>
      </c>
      <c r="C498" t="s">
        <v>1891</v>
      </c>
      <c r="D498">
        <v>2</v>
      </c>
      <c r="E498">
        <v>465001.99999999988</v>
      </c>
      <c r="F498">
        <v>8429.1378523685489</v>
      </c>
      <c r="G498">
        <v>3407.4568580268933</v>
      </c>
      <c r="H498">
        <v>11836.594710395442</v>
      </c>
      <c r="I498">
        <v>1.8127</v>
      </c>
      <c r="J498">
        <v>4.6680000000000001</v>
      </c>
      <c r="K498">
        <v>2.4605000000000001</v>
      </c>
      <c r="L498">
        <v>0.65</v>
      </c>
      <c r="M498" t="s">
        <v>3183</v>
      </c>
      <c r="N498" t="s">
        <v>3183</v>
      </c>
    </row>
    <row r="499" spans="1:14" x14ac:dyDescent="0.25">
      <c r="A499" t="str">
        <f t="shared" si="7"/>
        <v>15_NT_3</v>
      </c>
      <c r="B499">
        <v>15</v>
      </c>
      <c r="C499" t="s">
        <v>1891</v>
      </c>
      <c r="D499">
        <v>3</v>
      </c>
      <c r="E499">
        <v>697503.00000000058</v>
      </c>
      <c r="F499">
        <v>13005.009717457953</v>
      </c>
      <c r="G499">
        <v>5231.8405150954786</v>
      </c>
      <c r="H499">
        <v>18236.850232553432</v>
      </c>
      <c r="I499">
        <v>1.8645</v>
      </c>
      <c r="J499">
        <v>4.7779999999999996</v>
      </c>
      <c r="K499">
        <v>2.5295999999999998</v>
      </c>
      <c r="L499">
        <v>0.65</v>
      </c>
      <c r="M499" t="s">
        <v>3183</v>
      </c>
      <c r="N499" t="s">
        <v>3183</v>
      </c>
    </row>
    <row r="500" spans="1:14" x14ac:dyDescent="0.25">
      <c r="A500" t="str">
        <f t="shared" si="7"/>
        <v>15_NT_4</v>
      </c>
      <c r="B500">
        <v>15</v>
      </c>
      <c r="C500" t="s">
        <v>1891</v>
      </c>
      <c r="D500">
        <v>4</v>
      </c>
      <c r="E500">
        <v>930189.16413011495</v>
      </c>
      <c r="F500">
        <v>17652.45925162598</v>
      </c>
      <c r="G500">
        <v>7080.5723912341655</v>
      </c>
      <c r="H500">
        <v>24733.031642860144</v>
      </c>
      <c r="I500">
        <v>1.8976999999999999</v>
      </c>
      <c r="J500">
        <v>4.8499999999999996</v>
      </c>
      <c r="K500">
        <v>2.5739999999999998</v>
      </c>
      <c r="L500">
        <v>0.65</v>
      </c>
      <c r="M500" t="s">
        <v>3183</v>
      </c>
      <c r="N500" t="s">
        <v>3183</v>
      </c>
    </row>
    <row r="501" spans="1:14" x14ac:dyDescent="0.25">
      <c r="A501" t="str">
        <f t="shared" si="7"/>
        <v>15_NT_5</v>
      </c>
      <c r="B501">
        <v>15</v>
      </c>
      <c r="C501" t="s">
        <v>1891</v>
      </c>
      <c r="D501">
        <v>5</v>
      </c>
      <c r="E501">
        <v>1162664.3070498297</v>
      </c>
      <c r="F501">
        <v>22341.613491941262</v>
      </c>
      <c r="G501">
        <v>8988.3770839860845</v>
      </c>
      <c r="H501">
        <v>31329.990575927346</v>
      </c>
      <c r="I501">
        <v>1.9216</v>
      </c>
      <c r="J501">
        <v>4.9249999999999998</v>
      </c>
      <c r="K501">
        <v>2.6097000000000001</v>
      </c>
      <c r="L501">
        <v>0.65</v>
      </c>
      <c r="M501" t="s">
        <v>3183</v>
      </c>
      <c r="N501" t="s">
        <v>3183</v>
      </c>
    </row>
    <row r="502" spans="1:14" x14ac:dyDescent="0.25">
      <c r="A502" t="str">
        <f t="shared" si="7"/>
        <v>16_NT_1</v>
      </c>
      <c r="B502">
        <v>16</v>
      </c>
      <c r="C502" t="s">
        <v>1891</v>
      </c>
      <c r="D502">
        <v>1</v>
      </c>
      <c r="E502">
        <v>277951.00000000023</v>
      </c>
      <c r="F502">
        <v>4790.3851433696973</v>
      </c>
      <c r="G502">
        <v>1921.6769513605964</v>
      </c>
      <c r="H502">
        <v>6712.0620947302941</v>
      </c>
      <c r="I502">
        <v>1.7235</v>
      </c>
      <c r="J502">
        <v>5.2649999999999997</v>
      </c>
      <c r="K502">
        <v>2.3464999999999998</v>
      </c>
      <c r="L502">
        <v>0.65</v>
      </c>
      <c r="M502" t="s">
        <v>3183</v>
      </c>
      <c r="N502" t="s">
        <v>3183</v>
      </c>
    </row>
    <row r="503" spans="1:14" x14ac:dyDescent="0.25">
      <c r="A503" t="str">
        <f t="shared" si="7"/>
        <v>16_NT_2</v>
      </c>
      <c r="B503">
        <v>16</v>
      </c>
      <c r="C503" t="s">
        <v>1891</v>
      </c>
      <c r="D503">
        <v>2</v>
      </c>
      <c r="E503">
        <v>555902.00000000023</v>
      </c>
      <c r="F503">
        <v>10076.891261558856</v>
      </c>
      <c r="G503">
        <v>3930.9517926609751</v>
      </c>
      <c r="H503">
        <v>14007.843054219831</v>
      </c>
      <c r="I503">
        <v>1.8127</v>
      </c>
      <c r="J503">
        <v>5.3849999999999998</v>
      </c>
      <c r="K503">
        <v>2.4514999999999998</v>
      </c>
      <c r="L503">
        <v>0.65</v>
      </c>
      <c r="M503" t="s">
        <v>3183</v>
      </c>
      <c r="N503" t="s">
        <v>3183</v>
      </c>
    </row>
    <row r="504" spans="1:14" x14ac:dyDescent="0.25">
      <c r="A504" t="str">
        <f t="shared" si="7"/>
        <v>16_NT_3</v>
      </c>
      <c r="B504">
        <v>16</v>
      </c>
      <c r="C504" t="s">
        <v>1891</v>
      </c>
      <c r="D504">
        <v>3</v>
      </c>
      <c r="E504">
        <v>833853.00000000012</v>
      </c>
      <c r="F504">
        <v>15547.268424553689</v>
      </c>
      <c r="G504">
        <v>6037.2816022925226</v>
      </c>
      <c r="H504">
        <v>21584.550026846213</v>
      </c>
      <c r="I504">
        <v>1.8645</v>
      </c>
      <c r="J504">
        <v>5.5129999999999999</v>
      </c>
      <c r="K504">
        <v>2.5202</v>
      </c>
      <c r="L504">
        <v>0.65</v>
      </c>
      <c r="M504" t="s">
        <v>3183</v>
      </c>
      <c r="N504" t="s">
        <v>3183</v>
      </c>
    </row>
    <row r="505" spans="1:14" x14ac:dyDescent="0.25">
      <c r="A505" t="str">
        <f t="shared" si="7"/>
        <v>16_NT_4</v>
      </c>
      <c r="B505">
        <v>16</v>
      </c>
      <c r="C505" t="s">
        <v>1891</v>
      </c>
      <c r="D505">
        <v>4</v>
      </c>
      <c r="E505">
        <v>1112025.3605753488</v>
      </c>
      <c r="F505">
        <v>21103.215476271915</v>
      </c>
      <c r="G505">
        <v>8172.2698848704622</v>
      </c>
      <c r="H505">
        <v>29275.485361142375</v>
      </c>
      <c r="I505">
        <v>1.8976999999999999</v>
      </c>
      <c r="J505">
        <v>5.5970000000000004</v>
      </c>
      <c r="K505">
        <v>2.5642999999999998</v>
      </c>
      <c r="L505">
        <v>0.65</v>
      </c>
      <c r="M505" t="s">
        <v>3183</v>
      </c>
      <c r="N505" t="s">
        <v>3183</v>
      </c>
    </row>
    <row r="506" spans="1:14" x14ac:dyDescent="0.25">
      <c r="A506" t="str">
        <f t="shared" si="7"/>
        <v>16_NT_5</v>
      </c>
      <c r="B506">
        <v>16</v>
      </c>
      <c r="C506" t="s">
        <v>1891</v>
      </c>
      <c r="D506">
        <v>5</v>
      </c>
      <c r="E506">
        <v>1389945.4488746587</v>
      </c>
      <c r="F506">
        <v>26709.019796467877</v>
      </c>
      <c r="G506">
        <v>10375.779249723375</v>
      </c>
      <c r="H506">
        <v>37084.799046191256</v>
      </c>
      <c r="I506">
        <v>1.9216</v>
      </c>
      <c r="J506">
        <v>5.6849999999999996</v>
      </c>
      <c r="K506">
        <v>2.5998000000000001</v>
      </c>
      <c r="L506">
        <v>0.65</v>
      </c>
      <c r="M506" t="s">
        <v>3183</v>
      </c>
      <c r="N506" t="s">
        <v>3183</v>
      </c>
    </row>
    <row r="507" spans="1:14" x14ac:dyDescent="0.25">
      <c r="A507" t="str">
        <f t="shared" si="7"/>
        <v>17_NT_1</v>
      </c>
      <c r="B507">
        <v>17</v>
      </c>
      <c r="C507" t="s">
        <v>1891</v>
      </c>
      <c r="D507">
        <v>1</v>
      </c>
      <c r="E507">
        <v>330050.99999999884</v>
      </c>
      <c r="F507">
        <v>5469.9094693391826</v>
      </c>
      <c r="G507">
        <v>2355.7450863849845</v>
      </c>
      <c r="H507">
        <v>7825.654555724167</v>
      </c>
      <c r="I507">
        <v>1.6573</v>
      </c>
      <c r="J507">
        <v>6.4539999999999997</v>
      </c>
      <c r="K507">
        <v>2.3161999999999998</v>
      </c>
      <c r="L507">
        <v>0.65</v>
      </c>
      <c r="M507" t="s">
        <v>3183</v>
      </c>
      <c r="N507" t="s">
        <v>3183</v>
      </c>
    </row>
    <row r="508" spans="1:14" x14ac:dyDescent="0.25">
      <c r="A508" t="str">
        <f t="shared" si="7"/>
        <v>17_NT_2</v>
      </c>
      <c r="B508">
        <v>17</v>
      </c>
      <c r="C508" t="s">
        <v>1891</v>
      </c>
      <c r="D508">
        <v>2</v>
      </c>
      <c r="E508">
        <v>660101.99999999895</v>
      </c>
      <c r="F508">
        <v>11536.002552909966</v>
      </c>
      <c r="G508">
        <v>4820.9538680575861</v>
      </c>
      <c r="H508">
        <v>16356.956420967552</v>
      </c>
      <c r="I508">
        <v>1.7476</v>
      </c>
      <c r="J508">
        <v>6.6040000000000001</v>
      </c>
      <c r="K508">
        <v>2.4230999999999998</v>
      </c>
      <c r="L508">
        <v>0.65</v>
      </c>
      <c r="M508" t="s">
        <v>3183</v>
      </c>
      <c r="N508" t="s">
        <v>3183</v>
      </c>
    </row>
    <row r="509" spans="1:14" x14ac:dyDescent="0.25">
      <c r="A509" t="str">
        <f t="shared" si="7"/>
        <v>17_NT_3</v>
      </c>
      <c r="B509">
        <v>17</v>
      </c>
      <c r="C509" t="s">
        <v>1891</v>
      </c>
      <c r="D509">
        <v>3</v>
      </c>
      <c r="E509">
        <v>990152.9999999993</v>
      </c>
      <c r="F509">
        <v>17821.792055691036</v>
      </c>
      <c r="G509">
        <v>7409.339490430154</v>
      </c>
      <c r="H509">
        <v>25231.131546121189</v>
      </c>
      <c r="I509">
        <v>1.7999000000000001</v>
      </c>
      <c r="J509">
        <v>6.7670000000000003</v>
      </c>
      <c r="K509">
        <v>2.4933999999999998</v>
      </c>
      <c r="L509">
        <v>0.65</v>
      </c>
      <c r="M509" t="s">
        <v>3183</v>
      </c>
      <c r="N509" t="s">
        <v>3183</v>
      </c>
    </row>
    <row r="510" spans="1:14" x14ac:dyDescent="0.25">
      <c r="A510" t="str">
        <f t="shared" si="7"/>
        <v>17_NT_4</v>
      </c>
      <c r="B510">
        <v>17</v>
      </c>
      <c r="C510" t="s">
        <v>1891</v>
      </c>
      <c r="D510">
        <v>4</v>
      </c>
      <c r="E510">
        <v>1320452.0450055595</v>
      </c>
      <c r="F510">
        <v>24207.020818517845</v>
      </c>
      <c r="G510">
        <v>10034.944875583093</v>
      </c>
      <c r="H510">
        <v>34241.965694100938</v>
      </c>
      <c r="I510">
        <v>1.8331999999999999</v>
      </c>
      <c r="J510">
        <v>6.8730000000000002</v>
      </c>
      <c r="K510">
        <v>2.5384000000000002</v>
      </c>
      <c r="L510">
        <v>0.65</v>
      </c>
      <c r="M510" t="s">
        <v>3183</v>
      </c>
      <c r="N510" t="s">
        <v>3183</v>
      </c>
    </row>
    <row r="511" spans="1:14" x14ac:dyDescent="0.25">
      <c r="A511" t="str">
        <f t="shared" si="7"/>
        <v>17_NT_5</v>
      </c>
      <c r="B511">
        <v>17</v>
      </c>
      <c r="C511" t="s">
        <v>1891</v>
      </c>
      <c r="D511">
        <v>5</v>
      </c>
      <c r="E511">
        <v>1650464.4964736586</v>
      </c>
      <c r="F511">
        <v>30654.790231042265</v>
      </c>
      <c r="G511">
        <v>12745.172459879104</v>
      </c>
      <c r="H511">
        <v>43399.962690921369</v>
      </c>
      <c r="I511">
        <v>1.8573</v>
      </c>
      <c r="J511">
        <v>6.984</v>
      </c>
      <c r="K511">
        <v>2.5747</v>
      </c>
      <c r="L511">
        <v>0.65</v>
      </c>
      <c r="M511" t="s">
        <v>3183</v>
      </c>
      <c r="N511" t="s">
        <v>3183</v>
      </c>
    </row>
    <row r="512" spans="1:14" x14ac:dyDescent="0.25">
      <c r="A512" t="str">
        <f t="shared" si="7"/>
        <v>18_NT_1</v>
      </c>
      <c r="B512">
        <v>18</v>
      </c>
      <c r="C512" t="s">
        <v>1891</v>
      </c>
      <c r="D512">
        <v>1</v>
      </c>
      <c r="E512">
        <v>382500.99999999965</v>
      </c>
      <c r="F512">
        <v>6339.1592267004371</v>
      </c>
      <c r="G512">
        <v>2694.4550817068516</v>
      </c>
      <c r="H512">
        <v>9033.6143084072883</v>
      </c>
      <c r="I512">
        <v>1.6573</v>
      </c>
      <c r="J512">
        <v>7.3819999999999997</v>
      </c>
      <c r="K512">
        <v>2.3168000000000002</v>
      </c>
      <c r="L512">
        <v>0.65</v>
      </c>
      <c r="M512" t="s">
        <v>3183</v>
      </c>
      <c r="N512" t="s">
        <v>3183</v>
      </c>
    </row>
    <row r="513" spans="1:14" x14ac:dyDescent="0.25">
      <c r="A513" t="str">
        <f t="shared" si="7"/>
        <v>18_NT_2</v>
      </c>
      <c r="B513">
        <v>18</v>
      </c>
      <c r="C513" t="s">
        <v>1891</v>
      </c>
      <c r="D513">
        <v>2</v>
      </c>
      <c r="E513">
        <v>765001.99999999988</v>
      </c>
      <c r="F513">
        <v>13369.244487944623</v>
      </c>
      <c r="G513">
        <v>5514.7304319599434</v>
      </c>
      <c r="H513">
        <v>18883.974919904565</v>
      </c>
      <c r="I513">
        <v>1.7476</v>
      </c>
      <c r="J513">
        <v>7.5540000000000003</v>
      </c>
      <c r="K513">
        <v>2.4235000000000002</v>
      </c>
      <c r="L513">
        <v>0.65</v>
      </c>
      <c r="M513" t="s">
        <v>3183</v>
      </c>
      <c r="N513" t="s">
        <v>3183</v>
      </c>
    </row>
    <row r="514" spans="1:14" x14ac:dyDescent="0.25">
      <c r="A514" t="str">
        <f t="shared" si="7"/>
        <v>18_NT_3</v>
      </c>
      <c r="B514">
        <v>18</v>
      </c>
      <c r="C514" t="s">
        <v>1891</v>
      </c>
      <c r="D514">
        <v>3</v>
      </c>
      <c r="E514">
        <v>1147503.0000000026</v>
      </c>
      <c r="F514">
        <v>20653.939188470456</v>
      </c>
      <c r="G514">
        <v>8476.7985105893131</v>
      </c>
      <c r="H514">
        <v>29130.73769905977</v>
      </c>
      <c r="I514">
        <v>1.7999000000000001</v>
      </c>
      <c r="J514">
        <v>7.7409999999999997</v>
      </c>
      <c r="K514">
        <v>2.4937</v>
      </c>
      <c r="L514">
        <v>0.65</v>
      </c>
      <c r="M514" t="s">
        <v>3183</v>
      </c>
      <c r="N514" t="s">
        <v>3183</v>
      </c>
    </row>
    <row r="515" spans="1:14" x14ac:dyDescent="0.25">
      <c r="A515" t="str">
        <f t="shared" si="7"/>
        <v>18_NT_4</v>
      </c>
      <c r="B515">
        <v>18</v>
      </c>
      <c r="C515" t="s">
        <v>1891</v>
      </c>
      <c r="D515">
        <v>4</v>
      </c>
      <c r="E515">
        <v>1530291.4630365369</v>
      </c>
      <c r="F515">
        <v>28053.875522582486</v>
      </c>
      <c r="G515">
        <v>11481.804035712361</v>
      </c>
      <c r="H515">
        <v>39535.679558294847</v>
      </c>
      <c r="I515">
        <v>1.8331999999999999</v>
      </c>
      <c r="J515">
        <v>7.8639999999999999</v>
      </c>
      <c r="K515">
        <v>2.5386000000000002</v>
      </c>
      <c r="L515">
        <v>0.65</v>
      </c>
      <c r="M515" t="s">
        <v>3183</v>
      </c>
      <c r="N515" t="s">
        <v>3183</v>
      </c>
    </row>
    <row r="516" spans="1:14" x14ac:dyDescent="0.25">
      <c r="A516" t="str">
        <f t="shared" si="7"/>
        <v>18_NT_5</v>
      </c>
      <c r="B516">
        <v>18</v>
      </c>
      <c r="C516" t="s">
        <v>1891</v>
      </c>
      <c r="D516">
        <v>5</v>
      </c>
      <c r="E516">
        <v>1912747.7885710727</v>
      </c>
      <c r="F516">
        <v>35526.291143380433</v>
      </c>
      <c r="G516">
        <v>14583.965173611436</v>
      </c>
      <c r="H516">
        <v>50110.256316991872</v>
      </c>
      <c r="I516">
        <v>1.8573</v>
      </c>
      <c r="J516">
        <v>7.9909999999999997</v>
      </c>
      <c r="K516">
        <v>2.5748000000000002</v>
      </c>
      <c r="L516">
        <v>0.65</v>
      </c>
      <c r="M516" t="s">
        <v>3183</v>
      </c>
      <c r="N516" t="s">
        <v>3183</v>
      </c>
    </row>
    <row r="517" spans="1:14" x14ac:dyDescent="0.25">
      <c r="A517" t="str">
        <f t="shared" si="7"/>
        <v>19_NT_1</v>
      </c>
      <c r="B517">
        <v>19</v>
      </c>
      <c r="C517" t="s">
        <v>1891</v>
      </c>
      <c r="D517">
        <v>1</v>
      </c>
      <c r="E517">
        <v>432501.00000000017</v>
      </c>
      <c r="F517">
        <v>7167.8053252335676</v>
      </c>
      <c r="G517">
        <v>3016.7914870791128</v>
      </c>
      <c r="H517">
        <v>10184.59681231268</v>
      </c>
      <c r="I517">
        <v>1.6573</v>
      </c>
      <c r="J517">
        <v>8.2650000000000006</v>
      </c>
      <c r="K517">
        <v>2.3170000000000002</v>
      </c>
      <c r="L517">
        <v>0.65</v>
      </c>
      <c r="M517" t="s">
        <v>3183</v>
      </c>
      <c r="N517" t="s">
        <v>3183</v>
      </c>
    </row>
    <row r="518" spans="1:14" x14ac:dyDescent="0.25">
      <c r="A518" t="str">
        <f t="shared" si="7"/>
        <v>19_NT_2</v>
      </c>
      <c r="B518">
        <v>19</v>
      </c>
      <c r="C518" t="s">
        <v>1891</v>
      </c>
      <c r="D518">
        <v>2</v>
      </c>
      <c r="E518">
        <v>865001.99999999953</v>
      </c>
      <c r="F518">
        <v>15116.853577586842</v>
      </c>
      <c r="G518">
        <v>6174.9689486846655</v>
      </c>
      <c r="H518">
        <v>21291.822526271506</v>
      </c>
      <c r="I518">
        <v>1.7476</v>
      </c>
      <c r="J518">
        <v>8.4589999999999996</v>
      </c>
      <c r="K518">
        <v>2.4237000000000002</v>
      </c>
      <c r="L518">
        <v>0.65</v>
      </c>
      <c r="M518" t="s">
        <v>3183</v>
      </c>
      <c r="N518" t="s">
        <v>3183</v>
      </c>
    </row>
    <row r="519" spans="1:14" x14ac:dyDescent="0.25">
      <c r="A519" t="str">
        <f t="shared" si="7"/>
        <v>19_NT_3</v>
      </c>
      <c r="B519">
        <v>19</v>
      </c>
      <c r="C519" t="s">
        <v>1891</v>
      </c>
      <c r="D519">
        <v>3</v>
      </c>
      <c r="E519">
        <v>1297502.9999999984</v>
      </c>
      <c r="F519">
        <v>23353.793461854129</v>
      </c>
      <c r="G519">
        <v>9492.6549174881784</v>
      </c>
      <c r="H519">
        <v>32846.448379342306</v>
      </c>
      <c r="I519">
        <v>1.7999000000000001</v>
      </c>
      <c r="J519">
        <v>8.6690000000000005</v>
      </c>
      <c r="K519">
        <v>2.4937</v>
      </c>
      <c r="L519">
        <v>0.65</v>
      </c>
      <c r="M519" t="s">
        <v>3183</v>
      </c>
      <c r="N519" t="s">
        <v>3183</v>
      </c>
    </row>
    <row r="520" spans="1:14" x14ac:dyDescent="0.25">
      <c r="A520" t="str">
        <f t="shared" ref="A520:A583" si="8">B520&amp;"_"&amp;C520&amp;"_"&amp;D520</f>
        <v>19_NT_4</v>
      </c>
      <c r="B520">
        <v>19</v>
      </c>
      <c r="C520" t="s">
        <v>1891</v>
      </c>
      <c r="D520">
        <v>4</v>
      </c>
      <c r="E520">
        <v>1730329.0398058156</v>
      </c>
      <c r="F520">
        <v>31721.039206152254</v>
      </c>
      <c r="G520">
        <v>12858.719557066861</v>
      </c>
      <c r="H520">
        <v>44579.758763219113</v>
      </c>
      <c r="I520">
        <v>1.8331999999999999</v>
      </c>
      <c r="J520">
        <v>8.8070000000000004</v>
      </c>
      <c r="K520">
        <v>2.5386000000000002</v>
      </c>
      <c r="L520">
        <v>0.65</v>
      </c>
      <c r="M520" t="s">
        <v>3183</v>
      </c>
      <c r="N520" t="s">
        <v>3183</v>
      </c>
    </row>
    <row r="521" spans="1:14" x14ac:dyDescent="0.25">
      <c r="A521" t="str">
        <f t="shared" si="8"/>
        <v>19_NT_5</v>
      </c>
      <c r="B521">
        <v>19</v>
      </c>
      <c r="C521" t="s">
        <v>1891</v>
      </c>
      <c r="D521">
        <v>5</v>
      </c>
      <c r="E521">
        <v>2162779.5255562118</v>
      </c>
      <c r="F521">
        <v>40170.238628926934</v>
      </c>
      <c r="G521">
        <v>16333.867211845554</v>
      </c>
      <c r="H521">
        <v>56504.105840772492</v>
      </c>
      <c r="I521">
        <v>1.8573</v>
      </c>
      <c r="J521">
        <v>8.9499999999999993</v>
      </c>
      <c r="K521">
        <v>2.5748000000000002</v>
      </c>
      <c r="L521">
        <v>0.65</v>
      </c>
      <c r="M521" t="s">
        <v>3183</v>
      </c>
      <c r="N521" t="s">
        <v>3183</v>
      </c>
    </row>
    <row r="522" spans="1:14" x14ac:dyDescent="0.25">
      <c r="A522" t="str">
        <f t="shared" si="8"/>
        <v>20_NT_1</v>
      </c>
      <c r="B522">
        <v>20</v>
      </c>
      <c r="C522" t="s">
        <v>1891</v>
      </c>
      <c r="D522">
        <v>1</v>
      </c>
      <c r="E522">
        <v>482500.99999999959</v>
      </c>
      <c r="F522">
        <v>7996.4514237667026</v>
      </c>
      <c r="G522">
        <v>3339.8674915399215</v>
      </c>
      <c r="H522">
        <v>11336.318915306623</v>
      </c>
      <c r="I522">
        <v>1.6573</v>
      </c>
      <c r="J522">
        <v>9.15</v>
      </c>
      <c r="K522">
        <v>2.3174000000000001</v>
      </c>
      <c r="L522">
        <v>0.65</v>
      </c>
      <c r="M522" t="s">
        <v>3183</v>
      </c>
      <c r="N522" t="s">
        <v>3183</v>
      </c>
    </row>
    <row r="523" spans="1:14" x14ac:dyDescent="0.25">
      <c r="A523" t="str">
        <f t="shared" si="8"/>
        <v>20_NT_2</v>
      </c>
      <c r="B523">
        <v>20</v>
      </c>
      <c r="C523" t="s">
        <v>1891</v>
      </c>
      <c r="D523">
        <v>2</v>
      </c>
      <c r="E523">
        <v>965001.99999999953</v>
      </c>
      <c r="F523">
        <v>16864.462667229032</v>
      </c>
      <c r="G523">
        <v>6836.72261209927</v>
      </c>
      <c r="H523">
        <v>23701.185279328303</v>
      </c>
      <c r="I523">
        <v>1.7476</v>
      </c>
      <c r="J523">
        <v>9.3650000000000002</v>
      </c>
      <c r="K523">
        <v>2.4239999999999999</v>
      </c>
      <c r="L523">
        <v>0.65</v>
      </c>
      <c r="M523" t="s">
        <v>3183</v>
      </c>
      <c r="N523" t="s">
        <v>3183</v>
      </c>
    </row>
    <row r="524" spans="1:14" x14ac:dyDescent="0.25">
      <c r="A524" t="str">
        <f t="shared" si="8"/>
        <v>20_NT_3</v>
      </c>
      <c r="B524">
        <v>20</v>
      </c>
      <c r="C524" t="s">
        <v>1891</v>
      </c>
      <c r="D524">
        <v>3</v>
      </c>
      <c r="E524">
        <v>1447503</v>
      </c>
      <c r="F524">
        <v>26053.647735237813</v>
      </c>
      <c r="G524">
        <v>10510.842932717163</v>
      </c>
      <c r="H524">
        <v>36564.490667954975</v>
      </c>
      <c r="I524">
        <v>1.7999000000000001</v>
      </c>
      <c r="J524">
        <v>9.5990000000000002</v>
      </c>
      <c r="K524">
        <v>2.4939</v>
      </c>
      <c r="L524">
        <v>0.65</v>
      </c>
      <c r="M524" t="s">
        <v>3183</v>
      </c>
      <c r="N524" t="s">
        <v>3183</v>
      </c>
    </row>
    <row r="525" spans="1:14" x14ac:dyDescent="0.25">
      <c r="A525" t="str">
        <f t="shared" si="8"/>
        <v>20_NT_4</v>
      </c>
      <c r="B525">
        <v>20</v>
      </c>
      <c r="C525" t="s">
        <v>1891</v>
      </c>
      <c r="D525">
        <v>4</v>
      </c>
      <c r="E525">
        <v>1930366.6165750972</v>
      </c>
      <c r="F525">
        <v>35388.202889722052</v>
      </c>
      <c r="G525">
        <v>14238.795714729355</v>
      </c>
      <c r="H525">
        <v>49626.998604451408</v>
      </c>
      <c r="I525">
        <v>1.8331999999999999</v>
      </c>
      <c r="J525">
        <v>9.7530000000000001</v>
      </c>
      <c r="K525">
        <v>2.5388000000000002</v>
      </c>
      <c r="L525">
        <v>0.65</v>
      </c>
      <c r="M525" t="s">
        <v>3183</v>
      </c>
      <c r="N525" t="s">
        <v>3183</v>
      </c>
    </row>
    <row r="526" spans="1:14" x14ac:dyDescent="0.25">
      <c r="A526" t="str">
        <f t="shared" si="8"/>
        <v>20_NT_5</v>
      </c>
      <c r="B526">
        <v>20</v>
      </c>
      <c r="C526" t="s">
        <v>1891</v>
      </c>
      <c r="D526">
        <v>5</v>
      </c>
      <c r="E526">
        <v>2412811.2625413504</v>
      </c>
      <c r="F526">
        <v>44814.186114473443</v>
      </c>
      <c r="G526">
        <v>18087.7864603298</v>
      </c>
      <c r="H526">
        <v>62901.972574803243</v>
      </c>
      <c r="I526">
        <v>1.8573</v>
      </c>
      <c r="J526">
        <v>9.9109999999999996</v>
      </c>
      <c r="K526">
        <v>2.5749</v>
      </c>
      <c r="L526">
        <v>0.65</v>
      </c>
      <c r="M526" t="s">
        <v>3183</v>
      </c>
      <c r="N526" t="s">
        <v>3183</v>
      </c>
    </row>
    <row r="527" spans="1:14" x14ac:dyDescent="0.25">
      <c r="A527" t="str">
        <f t="shared" si="8"/>
        <v>21_NT_1</v>
      </c>
      <c r="B527">
        <v>21</v>
      </c>
      <c r="C527" t="s">
        <v>1891</v>
      </c>
      <c r="D527">
        <v>1</v>
      </c>
      <c r="E527">
        <v>651241.9999999993</v>
      </c>
      <c r="F527">
        <v>10792.982850018294</v>
      </c>
      <c r="G527">
        <v>4428.9543319902659</v>
      </c>
      <c r="H527">
        <v>15221.93718200856</v>
      </c>
      <c r="I527">
        <v>1.6573</v>
      </c>
      <c r="J527">
        <v>12.134</v>
      </c>
      <c r="K527">
        <v>2.3180000000000001</v>
      </c>
      <c r="L527">
        <v>0.65</v>
      </c>
      <c r="M527" t="s">
        <v>3183</v>
      </c>
      <c r="N527" t="s">
        <v>3183</v>
      </c>
    </row>
    <row r="528" spans="1:14" x14ac:dyDescent="0.25">
      <c r="A528" t="str">
        <f t="shared" si="8"/>
        <v>21_NT_2</v>
      </c>
      <c r="B528">
        <v>21</v>
      </c>
      <c r="C528" t="s">
        <v>1891</v>
      </c>
      <c r="D528">
        <v>2</v>
      </c>
      <c r="E528">
        <v>1302483.9999999998</v>
      </c>
      <c r="F528">
        <v>22762.328775135378</v>
      </c>
      <c r="G528">
        <v>9067.4889670162302</v>
      </c>
      <c r="H528">
        <v>31829.817742151608</v>
      </c>
      <c r="I528">
        <v>1.7476</v>
      </c>
      <c r="J528">
        <v>12.420999999999999</v>
      </c>
      <c r="K528">
        <v>2.4243999999999999</v>
      </c>
      <c r="L528">
        <v>0.65</v>
      </c>
      <c r="M528" t="s">
        <v>3183</v>
      </c>
      <c r="N528" t="s">
        <v>3183</v>
      </c>
    </row>
    <row r="529" spans="1:14" x14ac:dyDescent="0.25">
      <c r="A529" t="str">
        <f t="shared" si="8"/>
        <v>21_NT_3</v>
      </c>
      <c r="B529">
        <v>21</v>
      </c>
      <c r="C529" t="s">
        <v>1891</v>
      </c>
      <c r="D529">
        <v>3</v>
      </c>
      <c r="E529">
        <v>1953725.9999999977</v>
      </c>
      <c r="F529">
        <v>35165.169934138517</v>
      </c>
      <c r="G529">
        <v>13943.146040936672</v>
      </c>
      <c r="H529">
        <v>49108.315975075187</v>
      </c>
      <c r="I529">
        <v>1.7999000000000001</v>
      </c>
      <c r="J529">
        <v>12.733000000000001</v>
      </c>
      <c r="K529">
        <v>2.4942000000000002</v>
      </c>
      <c r="L529">
        <v>0.65</v>
      </c>
      <c r="M529" t="s">
        <v>3183</v>
      </c>
      <c r="N529" t="s">
        <v>3183</v>
      </c>
    </row>
    <row r="530" spans="1:14" x14ac:dyDescent="0.25">
      <c r="A530" t="str">
        <f t="shared" si="8"/>
        <v>21_NT_4</v>
      </c>
      <c r="B530">
        <v>21</v>
      </c>
      <c r="C530" t="s">
        <v>1891</v>
      </c>
      <c r="D530">
        <v>4</v>
      </c>
      <c r="E530">
        <v>2605457.4314076034</v>
      </c>
      <c r="F530">
        <v>47764.220232307132</v>
      </c>
      <c r="G530">
        <v>18891.020128499622</v>
      </c>
      <c r="H530">
        <v>66655.240360806754</v>
      </c>
      <c r="I530">
        <v>1.8331999999999999</v>
      </c>
      <c r="J530">
        <v>12.939</v>
      </c>
      <c r="K530">
        <v>2.5388999999999999</v>
      </c>
      <c r="L530">
        <v>0.65</v>
      </c>
      <c r="M530" t="s">
        <v>3183</v>
      </c>
      <c r="N530" t="s">
        <v>3183</v>
      </c>
    </row>
    <row r="531" spans="1:14" x14ac:dyDescent="0.25">
      <c r="A531" t="str">
        <f t="shared" si="8"/>
        <v>21_NT_5</v>
      </c>
      <c r="B531">
        <v>21</v>
      </c>
      <c r="C531" t="s">
        <v>1891</v>
      </c>
      <c r="D531">
        <v>5</v>
      </c>
      <c r="E531">
        <v>3256623.3691535466</v>
      </c>
      <c r="F531">
        <v>60486.672967645623</v>
      </c>
      <c r="G531">
        <v>24000.231925023723</v>
      </c>
      <c r="H531">
        <v>84486.90489266935</v>
      </c>
      <c r="I531">
        <v>1.8573</v>
      </c>
      <c r="J531">
        <v>13.151</v>
      </c>
      <c r="K531">
        <v>2.5749</v>
      </c>
      <c r="L531">
        <v>0.65</v>
      </c>
      <c r="M531" t="s">
        <v>3183</v>
      </c>
      <c r="N531" t="s">
        <v>3183</v>
      </c>
    </row>
    <row r="532" spans="1:14" x14ac:dyDescent="0.25">
      <c r="A532" t="str">
        <f t="shared" si="8"/>
        <v>1_NW_1</v>
      </c>
      <c r="B532">
        <v>1</v>
      </c>
      <c r="C532" t="s">
        <v>1703</v>
      </c>
      <c r="D532">
        <v>1</v>
      </c>
      <c r="E532">
        <v>1301.0000000000009</v>
      </c>
      <c r="F532">
        <v>23.152929803945135</v>
      </c>
      <c r="G532">
        <v>117.42020158923685</v>
      </c>
      <c r="H532">
        <v>140.573131393182</v>
      </c>
      <c r="I532">
        <v>1.7796000000000001</v>
      </c>
      <c r="J532">
        <v>0.32200000000000001</v>
      </c>
      <c r="K532">
        <v>5.2110000000000003</v>
      </c>
      <c r="L532">
        <v>0.2</v>
      </c>
      <c r="M532" t="s">
        <v>3183</v>
      </c>
      <c r="N532" t="s">
        <v>3183</v>
      </c>
    </row>
    <row r="533" spans="1:14" x14ac:dyDescent="0.25">
      <c r="A533" t="str">
        <f t="shared" si="8"/>
        <v>1_NW_2</v>
      </c>
      <c r="B533">
        <v>1</v>
      </c>
      <c r="C533" t="s">
        <v>1703</v>
      </c>
      <c r="D533">
        <v>2</v>
      </c>
      <c r="E533">
        <v>2602</v>
      </c>
      <c r="F533">
        <v>48.685155280405723</v>
      </c>
      <c r="G533">
        <v>235.11320517003736</v>
      </c>
      <c r="H533">
        <v>283.79836045044306</v>
      </c>
      <c r="I533">
        <v>1.8711</v>
      </c>
      <c r="J533">
        <v>0.32200000000000001</v>
      </c>
      <c r="K533">
        <v>5.3129</v>
      </c>
      <c r="L533">
        <v>0.2</v>
      </c>
      <c r="M533" t="s">
        <v>3183</v>
      </c>
      <c r="N533" t="s">
        <v>3183</v>
      </c>
    </row>
    <row r="534" spans="1:14" x14ac:dyDescent="0.25">
      <c r="A534" t="str">
        <f t="shared" si="8"/>
        <v>1_NW_3</v>
      </c>
      <c r="B534">
        <v>1</v>
      </c>
      <c r="C534" t="s">
        <v>1703</v>
      </c>
      <c r="D534">
        <v>3</v>
      </c>
      <c r="E534">
        <v>3903.0000000000009</v>
      </c>
      <c r="F534">
        <v>75.059009864340069</v>
      </c>
      <c r="G534">
        <v>353.11006404993731</v>
      </c>
      <c r="H534">
        <v>428.16907391427736</v>
      </c>
      <c r="I534">
        <v>1.9231</v>
      </c>
      <c r="J534">
        <v>0.32200000000000001</v>
      </c>
      <c r="K534">
        <v>5.3761999999999999</v>
      </c>
      <c r="L534">
        <v>0.2</v>
      </c>
      <c r="M534" t="s">
        <v>3183</v>
      </c>
      <c r="N534" t="s">
        <v>3183</v>
      </c>
    </row>
    <row r="535" spans="1:14" x14ac:dyDescent="0.25">
      <c r="A535" t="str">
        <f t="shared" si="8"/>
        <v>1_NW_4</v>
      </c>
      <c r="B535">
        <v>1</v>
      </c>
      <c r="C535" t="s">
        <v>1703</v>
      </c>
      <c r="D535">
        <v>4</v>
      </c>
      <c r="E535">
        <v>5205.2859290031602</v>
      </c>
      <c r="F535">
        <v>101.82269247027082</v>
      </c>
      <c r="G535">
        <v>471.13928912241857</v>
      </c>
      <c r="H535">
        <v>572.96198159268943</v>
      </c>
      <c r="I535">
        <v>1.9560999999999999</v>
      </c>
      <c r="J535">
        <v>0.32300000000000001</v>
      </c>
      <c r="K535">
        <v>5.4146999999999998</v>
      </c>
      <c r="L535">
        <v>0.2</v>
      </c>
      <c r="M535" t="s">
        <v>3183</v>
      </c>
      <c r="N535" t="s">
        <v>3183</v>
      </c>
    </row>
    <row r="536" spans="1:14" x14ac:dyDescent="0.25">
      <c r="A536" t="str">
        <f t="shared" si="8"/>
        <v>1_NW_5</v>
      </c>
      <c r="B536">
        <v>1</v>
      </c>
      <c r="C536" t="s">
        <v>1703</v>
      </c>
      <c r="D536">
        <v>5</v>
      </c>
      <c r="E536">
        <v>6506.0908012615591</v>
      </c>
      <c r="F536">
        <v>128.84717478939507</v>
      </c>
      <c r="G536">
        <v>589.56577437149485</v>
      </c>
      <c r="H536">
        <v>718.41294916088987</v>
      </c>
      <c r="I536">
        <v>1.9803999999999999</v>
      </c>
      <c r="J536">
        <v>0.32300000000000001</v>
      </c>
      <c r="K536">
        <v>5.4490999999999996</v>
      </c>
      <c r="L536">
        <v>0.2</v>
      </c>
      <c r="M536" t="s">
        <v>3183</v>
      </c>
      <c r="N536" t="s">
        <v>3183</v>
      </c>
    </row>
    <row r="537" spans="1:14" x14ac:dyDescent="0.25">
      <c r="A537" t="str">
        <f t="shared" si="8"/>
        <v>2_NW_1</v>
      </c>
      <c r="B537">
        <v>2</v>
      </c>
      <c r="C537" t="s">
        <v>1703</v>
      </c>
      <c r="D537">
        <v>1</v>
      </c>
      <c r="E537">
        <v>7200.9999999999909</v>
      </c>
      <c r="F537">
        <v>128.15084359585609</v>
      </c>
      <c r="G537">
        <v>178.70605834349698</v>
      </c>
      <c r="H537">
        <v>306.85690193935307</v>
      </c>
      <c r="I537">
        <v>1.7796000000000001</v>
      </c>
      <c r="J537">
        <v>0.49</v>
      </c>
      <c r="K537">
        <v>3.2646000000000002</v>
      </c>
      <c r="L537">
        <v>0.2</v>
      </c>
      <c r="M537" t="s">
        <v>3183</v>
      </c>
      <c r="N537" t="s">
        <v>3183</v>
      </c>
    </row>
    <row r="538" spans="1:14" x14ac:dyDescent="0.25">
      <c r="A538" t="str">
        <f t="shared" si="8"/>
        <v>2_NW_2</v>
      </c>
      <c r="B538">
        <v>2</v>
      </c>
      <c r="C538" t="s">
        <v>1703</v>
      </c>
      <c r="D538">
        <v>2</v>
      </c>
      <c r="E538">
        <v>14401.999999999987</v>
      </c>
      <c r="F538">
        <v>269.47102473036233</v>
      </c>
      <c r="G538">
        <v>358.8443271426928</v>
      </c>
      <c r="H538">
        <v>628.31535187305508</v>
      </c>
      <c r="I538">
        <v>1.8711</v>
      </c>
      <c r="J538">
        <v>0.49199999999999999</v>
      </c>
      <c r="K538">
        <v>3.3660000000000001</v>
      </c>
      <c r="L538">
        <v>0.2</v>
      </c>
      <c r="M538" t="s">
        <v>3183</v>
      </c>
      <c r="N538" t="s">
        <v>3183</v>
      </c>
    </row>
    <row r="539" spans="1:14" x14ac:dyDescent="0.25">
      <c r="A539" t="str">
        <f t="shared" si="8"/>
        <v>2_NW_3</v>
      </c>
      <c r="B539">
        <v>2</v>
      </c>
      <c r="C539" t="s">
        <v>1703</v>
      </c>
      <c r="D539">
        <v>3</v>
      </c>
      <c r="E539">
        <v>21603.000000000007</v>
      </c>
      <c r="F539">
        <v>415.44960033290732</v>
      </c>
      <c r="G539">
        <v>540.57783626218884</v>
      </c>
      <c r="H539">
        <v>956.02743659509611</v>
      </c>
      <c r="I539">
        <v>1.9231</v>
      </c>
      <c r="J539">
        <v>0.49399999999999999</v>
      </c>
      <c r="K539">
        <v>3.4287999999999998</v>
      </c>
      <c r="L539">
        <v>0.2</v>
      </c>
      <c r="M539" t="s">
        <v>3183</v>
      </c>
      <c r="N539" t="s">
        <v>3183</v>
      </c>
    </row>
    <row r="540" spans="1:14" x14ac:dyDescent="0.25">
      <c r="A540" t="str">
        <f t="shared" si="8"/>
        <v>2_NW_4</v>
      </c>
      <c r="B540">
        <v>2</v>
      </c>
      <c r="C540" t="s">
        <v>1703</v>
      </c>
      <c r="D540">
        <v>4</v>
      </c>
      <c r="E540">
        <v>28811.117582437899</v>
      </c>
      <c r="F540">
        <v>563.5858635499003</v>
      </c>
      <c r="G540">
        <v>722.4812678927575</v>
      </c>
      <c r="H540">
        <v>1286.0671314426577</v>
      </c>
      <c r="I540">
        <v>1.9560999999999999</v>
      </c>
      <c r="J540">
        <v>0.495</v>
      </c>
      <c r="K540">
        <v>3.4674</v>
      </c>
      <c r="L540">
        <v>0.2</v>
      </c>
      <c r="M540" t="s">
        <v>3183</v>
      </c>
      <c r="N540" t="s">
        <v>3183</v>
      </c>
    </row>
    <row r="541" spans="1:14" x14ac:dyDescent="0.25">
      <c r="A541" t="str">
        <f t="shared" si="8"/>
        <v>2_NW_5</v>
      </c>
      <c r="B541">
        <v>2</v>
      </c>
      <c r="C541" t="s">
        <v>1703</v>
      </c>
      <c r="D541">
        <v>5</v>
      </c>
      <c r="E541">
        <v>36011.037555637602</v>
      </c>
      <c r="F541">
        <v>713.16564616328492</v>
      </c>
      <c r="G541">
        <v>906.47031545039795</v>
      </c>
      <c r="H541">
        <v>1619.6359616136829</v>
      </c>
      <c r="I541">
        <v>1.9803999999999999</v>
      </c>
      <c r="J541">
        <v>0.497</v>
      </c>
      <c r="K541">
        <v>3.5011000000000001</v>
      </c>
      <c r="L541">
        <v>0.2</v>
      </c>
      <c r="M541" t="s">
        <v>3183</v>
      </c>
      <c r="N541" t="s">
        <v>3183</v>
      </c>
    </row>
    <row r="542" spans="1:14" x14ac:dyDescent="0.25">
      <c r="A542" t="str">
        <f t="shared" si="8"/>
        <v>3_NW_1</v>
      </c>
      <c r="B542">
        <v>3</v>
      </c>
      <c r="C542" t="s">
        <v>1703</v>
      </c>
      <c r="D542">
        <v>1</v>
      </c>
      <c r="E542">
        <v>16500.999999999993</v>
      </c>
      <c r="F542">
        <v>293.65602974242728</v>
      </c>
      <c r="G542">
        <v>274.8407356050775</v>
      </c>
      <c r="H542">
        <v>568.49676534750483</v>
      </c>
      <c r="I542">
        <v>1.7796000000000001</v>
      </c>
      <c r="J542">
        <v>0.753</v>
      </c>
      <c r="K542">
        <v>3.0198999999999998</v>
      </c>
      <c r="L542">
        <v>0.2</v>
      </c>
      <c r="M542" t="s">
        <v>3183</v>
      </c>
      <c r="N542" t="s">
        <v>3183</v>
      </c>
    </row>
    <row r="543" spans="1:14" x14ac:dyDescent="0.25">
      <c r="A543" t="str">
        <f t="shared" si="8"/>
        <v>3_NW_2</v>
      </c>
      <c r="B543">
        <v>3</v>
      </c>
      <c r="C543" t="s">
        <v>1703</v>
      </c>
      <c r="D543">
        <v>2</v>
      </c>
      <c r="E543">
        <v>33001.999999999985</v>
      </c>
      <c r="F543">
        <v>617.48942911758184</v>
      </c>
      <c r="G543">
        <v>552.93236160960089</v>
      </c>
      <c r="H543">
        <v>1170.4217907271827</v>
      </c>
      <c r="I543">
        <v>1.8711</v>
      </c>
      <c r="J543">
        <v>0.75700000000000001</v>
      </c>
      <c r="K543">
        <v>3.1212</v>
      </c>
      <c r="L543">
        <v>0.2</v>
      </c>
      <c r="M543" t="s">
        <v>3183</v>
      </c>
      <c r="N543" t="s">
        <v>3183</v>
      </c>
    </row>
    <row r="544" spans="1:14" x14ac:dyDescent="0.25">
      <c r="A544" t="str">
        <f t="shared" si="8"/>
        <v>3_NW_3</v>
      </c>
      <c r="B544">
        <v>3</v>
      </c>
      <c r="C544" t="s">
        <v>1703</v>
      </c>
      <c r="D544">
        <v>3</v>
      </c>
      <c r="E544">
        <v>49503.000000000044</v>
      </c>
      <c r="F544">
        <v>951.99748022403833</v>
      </c>
      <c r="G544">
        <v>834.64492992844953</v>
      </c>
      <c r="H544">
        <v>1786.6424101524879</v>
      </c>
      <c r="I544">
        <v>1.9231</v>
      </c>
      <c r="J544">
        <v>0.76200000000000001</v>
      </c>
      <c r="K544">
        <v>3.1838000000000002</v>
      </c>
      <c r="L544">
        <v>0.2</v>
      </c>
      <c r="M544" t="s">
        <v>3183</v>
      </c>
      <c r="N544" t="s">
        <v>3183</v>
      </c>
    </row>
    <row r="545" spans="1:14" x14ac:dyDescent="0.25">
      <c r="A545" t="str">
        <f t="shared" si="8"/>
        <v>3_NW_4</v>
      </c>
      <c r="B545">
        <v>3</v>
      </c>
      <c r="C545" t="s">
        <v>1703</v>
      </c>
      <c r="D545">
        <v>4</v>
      </c>
      <c r="E545">
        <v>66020.309849716446</v>
      </c>
      <c r="F545">
        <v>1291.4498450821959</v>
      </c>
      <c r="G545">
        <v>1116.7431953756075</v>
      </c>
      <c r="H545">
        <v>2408.1930404578034</v>
      </c>
      <c r="I545">
        <v>1.9560999999999999</v>
      </c>
      <c r="J545">
        <v>0.76500000000000001</v>
      </c>
      <c r="K545">
        <v>3.2223999999999999</v>
      </c>
      <c r="L545">
        <v>0.2</v>
      </c>
      <c r="M545" t="s">
        <v>3183</v>
      </c>
      <c r="N545" t="s">
        <v>3183</v>
      </c>
    </row>
    <row r="546" spans="1:14" x14ac:dyDescent="0.25">
      <c r="A546" t="str">
        <f t="shared" si="8"/>
        <v>3_NW_5</v>
      </c>
      <c r="B546">
        <v>3</v>
      </c>
      <c r="C546" t="s">
        <v>1703</v>
      </c>
      <c r="D546">
        <v>5</v>
      </c>
      <c r="E546">
        <v>82518.834982026878</v>
      </c>
      <c r="F546">
        <v>1634.2100162950098</v>
      </c>
      <c r="G546">
        <v>1403.5754779270744</v>
      </c>
      <c r="H546">
        <v>3037.7854942220843</v>
      </c>
      <c r="I546">
        <v>1.9803999999999999</v>
      </c>
      <c r="J546">
        <v>0.76900000000000002</v>
      </c>
      <c r="K546">
        <v>3.2561</v>
      </c>
      <c r="L546">
        <v>0.2</v>
      </c>
      <c r="M546" t="s">
        <v>3183</v>
      </c>
      <c r="N546" t="s">
        <v>3183</v>
      </c>
    </row>
    <row r="547" spans="1:14" x14ac:dyDescent="0.25">
      <c r="A547" t="str">
        <f t="shared" si="8"/>
        <v>4_NW_1</v>
      </c>
      <c r="B547">
        <v>4</v>
      </c>
      <c r="C547" t="s">
        <v>1703</v>
      </c>
      <c r="D547">
        <v>1</v>
      </c>
      <c r="E547">
        <v>26501.000000000004</v>
      </c>
      <c r="F547">
        <v>471.61859549142929</v>
      </c>
      <c r="G547">
        <v>378.18551366128321</v>
      </c>
      <c r="H547">
        <v>849.8041091527125</v>
      </c>
      <c r="I547">
        <v>1.7796000000000001</v>
      </c>
      <c r="J547">
        <v>1.036</v>
      </c>
      <c r="K547">
        <v>2.9483000000000001</v>
      </c>
      <c r="L547">
        <v>0.2</v>
      </c>
      <c r="M547" t="s">
        <v>3183</v>
      </c>
      <c r="N547" t="s">
        <v>3183</v>
      </c>
    </row>
    <row r="548" spans="1:14" x14ac:dyDescent="0.25">
      <c r="A548" t="str">
        <f t="shared" si="8"/>
        <v>4_NW_2</v>
      </c>
      <c r="B548">
        <v>4</v>
      </c>
      <c r="C548" t="s">
        <v>1703</v>
      </c>
      <c r="D548">
        <v>2</v>
      </c>
      <c r="E548">
        <v>53001.999999999949</v>
      </c>
      <c r="F548">
        <v>991.7027671683561</v>
      </c>
      <c r="G548">
        <v>761.57699866153689</v>
      </c>
      <c r="H548">
        <v>1753.279765829893</v>
      </c>
      <c r="I548">
        <v>1.8711</v>
      </c>
      <c r="J548">
        <v>1.0429999999999999</v>
      </c>
      <c r="K548">
        <v>3.0495000000000001</v>
      </c>
      <c r="L548">
        <v>0.2</v>
      </c>
      <c r="M548" t="s">
        <v>3183</v>
      </c>
      <c r="N548" t="s">
        <v>3183</v>
      </c>
    </row>
    <row r="549" spans="1:14" x14ac:dyDescent="0.25">
      <c r="A549" t="str">
        <f t="shared" si="8"/>
        <v>4_NW_3</v>
      </c>
      <c r="B549">
        <v>4</v>
      </c>
      <c r="C549" t="s">
        <v>1703</v>
      </c>
      <c r="D549">
        <v>3</v>
      </c>
      <c r="E549">
        <v>79502.999999999971</v>
      </c>
      <c r="F549">
        <v>1528.9306844080509</v>
      </c>
      <c r="G549">
        <v>1150.767055619704</v>
      </c>
      <c r="H549">
        <v>2679.6977400277547</v>
      </c>
      <c r="I549">
        <v>1.9231</v>
      </c>
      <c r="J549">
        <v>1.0509999999999999</v>
      </c>
      <c r="K549">
        <v>3.1122000000000001</v>
      </c>
      <c r="L549">
        <v>0.2</v>
      </c>
      <c r="M549" t="s">
        <v>3183</v>
      </c>
      <c r="N549" t="s">
        <v>3183</v>
      </c>
    </row>
    <row r="550" spans="1:14" x14ac:dyDescent="0.25">
      <c r="A550" t="str">
        <f t="shared" si="8"/>
        <v>4_NW_4</v>
      </c>
      <c r="B550">
        <v>4</v>
      </c>
      <c r="C550" t="s">
        <v>1703</v>
      </c>
      <c r="D550">
        <v>4</v>
      </c>
      <c r="E550">
        <v>106030.19400808023</v>
      </c>
      <c r="F550">
        <v>2074.0992875900461</v>
      </c>
      <c r="G550">
        <v>1540.5747674197214</v>
      </c>
      <c r="H550">
        <v>3614.6740550097675</v>
      </c>
      <c r="I550">
        <v>1.9560999999999999</v>
      </c>
      <c r="J550">
        <v>1.0549999999999999</v>
      </c>
      <c r="K550">
        <v>3.1507999999999998</v>
      </c>
      <c r="L550">
        <v>0.2</v>
      </c>
      <c r="M550" t="s">
        <v>3183</v>
      </c>
      <c r="N550" t="s">
        <v>3183</v>
      </c>
    </row>
    <row r="551" spans="1:14" x14ac:dyDescent="0.25">
      <c r="A551" t="str">
        <f t="shared" si="8"/>
        <v>4_NW_5</v>
      </c>
      <c r="B551">
        <v>4</v>
      </c>
      <c r="C551" t="s">
        <v>1703</v>
      </c>
      <c r="D551">
        <v>5</v>
      </c>
      <c r="E551">
        <v>132527.21931147767</v>
      </c>
      <c r="F551">
        <v>2624.5803067592324</v>
      </c>
      <c r="G551">
        <v>1937.9635275895557</v>
      </c>
      <c r="H551">
        <v>4562.5438343487876</v>
      </c>
      <c r="I551">
        <v>1.9803999999999999</v>
      </c>
      <c r="J551">
        <v>1.0620000000000001</v>
      </c>
      <c r="K551">
        <v>3.1844000000000001</v>
      </c>
      <c r="L551">
        <v>0.2</v>
      </c>
      <c r="M551" t="s">
        <v>3183</v>
      </c>
      <c r="N551" t="s">
        <v>3183</v>
      </c>
    </row>
    <row r="552" spans="1:14" x14ac:dyDescent="0.25">
      <c r="A552" t="str">
        <f t="shared" si="8"/>
        <v>5_NW_1</v>
      </c>
      <c r="B552">
        <v>5</v>
      </c>
      <c r="C552" t="s">
        <v>1703</v>
      </c>
      <c r="D552">
        <v>1</v>
      </c>
      <c r="E552">
        <v>36500.999999999971</v>
      </c>
      <c r="F552">
        <v>649.58116124043147</v>
      </c>
      <c r="G552">
        <v>481.53029171747926</v>
      </c>
      <c r="H552">
        <v>1131.1114529579108</v>
      </c>
      <c r="I552">
        <v>1.7796000000000001</v>
      </c>
      <c r="J552">
        <v>1.319</v>
      </c>
      <c r="K552">
        <v>2.9159000000000002</v>
      </c>
      <c r="L552">
        <v>0.2</v>
      </c>
      <c r="M552" t="s">
        <v>3183</v>
      </c>
      <c r="N552" t="s">
        <v>3183</v>
      </c>
    </row>
    <row r="553" spans="1:14" x14ac:dyDescent="0.25">
      <c r="A553" t="str">
        <f t="shared" si="8"/>
        <v>5_NW_2</v>
      </c>
      <c r="B553">
        <v>5</v>
      </c>
      <c r="C553" t="s">
        <v>1703</v>
      </c>
      <c r="D553">
        <v>2</v>
      </c>
      <c r="E553">
        <v>73001.999999999942</v>
      </c>
      <c r="F553">
        <v>1365.9161052191321</v>
      </c>
      <c r="G553">
        <v>970.22163571345448</v>
      </c>
      <c r="H553">
        <v>2336.1377409325864</v>
      </c>
      <c r="I553">
        <v>1.8711</v>
      </c>
      <c r="J553">
        <v>1.329</v>
      </c>
      <c r="K553">
        <v>3.0171999999999999</v>
      </c>
      <c r="L553">
        <v>0.2</v>
      </c>
      <c r="M553" t="s">
        <v>3183</v>
      </c>
      <c r="N553" t="s">
        <v>3183</v>
      </c>
    </row>
    <row r="554" spans="1:14" x14ac:dyDescent="0.25">
      <c r="A554" t="str">
        <f t="shared" si="8"/>
        <v>5_NW_3</v>
      </c>
      <c r="B554">
        <v>5</v>
      </c>
      <c r="C554" t="s">
        <v>1703</v>
      </c>
      <c r="D554">
        <v>3</v>
      </c>
      <c r="E554">
        <v>109502.99999999993</v>
      </c>
      <c r="F554">
        <v>2105.8638885920636</v>
      </c>
      <c r="G554">
        <v>1466.8891813109294</v>
      </c>
      <c r="H554">
        <v>3572.753069902993</v>
      </c>
      <c r="I554">
        <v>1.9231</v>
      </c>
      <c r="J554">
        <v>1.34</v>
      </c>
      <c r="K554">
        <v>3.0798000000000001</v>
      </c>
      <c r="L554">
        <v>0.2</v>
      </c>
      <c r="M554" t="s">
        <v>3183</v>
      </c>
      <c r="N554" t="s">
        <v>3183</v>
      </c>
    </row>
    <row r="555" spans="1:14" x14ac:dyDescent="0.25">
      <c r="A555" t="str">
        <f t="shared" si="8"/>
        <v>5_NW_4</v>
      </c>
      <c r="B555">
        <v>5</v>
      </c>
      <c r="C555" t="s">
        <v>1703</v>
      </c>
      <c r="D555">
        <v>4</v>
      </c>
      <c r="E555">
        <v>146040.07816644441</v>
      </c>
      <c r="F555">
        <v>2856.7487300978905</v>
      </c>
      <c r="G555">
        <v>1964.4063394637512</v>
      </c>
      <c r="H555">
        <v>4821.1550695616415</v>
      </c>
      <c r="I555">
        <v>1.9560999999999999</v>
      </c>
      <c r="J555">
        <v>1.345</v>
      </c>
      <c r="K555">
        <v>3.1183999999999998</v>
      </c>
      <c r="L555">
        <v>0.2</v>
      </c>
      <c r="M555" t="s">
        <v>3183</v>
      </c>
      <c r="N555" t="s">
        <v>3183</v>
      </c>
    </row>
    <row r="556" spans="1:14" x14ac:dyDescent="0.25">
      <c r="A556" t="str">
        <f t="shared" si="8"/>
        <v>5_NW_5</v>
      </c>
      <c r="B556">
        <v>5</v>
      </c>
      <c r="C556" t="s">
        <v>1703</v>
      </c>
      <c r="D556">
        <v>5</v>
      </c>
      <c r="E556">
        <v>182535.60364092892</v>
      </c>
      <c r="F556">
        <v>3614.9505972234501</v>
      </c>
      <c r="G556">
        <v>2472.3515772518836</v>
      </c>
      <c r="H556">
        <v>6087.3021744753332</v>
      </c>
      <c r="I556">
        <v>1.9803999999999999</v>
      </c>
      <c r="J556">
        <v>1.355</v>
      </c>
      <c r="K556">
        <v>3.1520000000000001</v>
      </c>
      <c r="L556">
        <v>0.2</v>
      </c>
      <c r="M556" t="s">
        <v>3183</v>
      </c>
      <c r="N556" t="s">
        <v>3183</v>
      </c>
    </row>
    <row r="557" spans="1:14" x14ac:dyDescent="0.25">
      <c r="A557" t="str">
        <f t="shared" si="8"/>
        <v>6_NW_1</v>
      </c>
      <c r="B557">
        <v>6</v>
      </c>
      <c r="C557" t="s">
        <v>1703</v>
      </c>
      <c r="D557">
        <v>1</v>
      </c>
      <c r="E557">
        <v>46500.999999999964</v>
      </c>
      <c r="F557">
        <v>827.54372698943371</v>
      </c>
      <c r="G557">
        <v>584.87506977368105</v>
      </c>
      <c r="H557">
        <v>1412.4187967631146</v>
      </c>
      <c r="I557">
        <v>1.7796000000000001</v>
      </c>
      <c r="J557">
        <v>1.6020000000000001</v>
      </c>
      <c r="K557">
        <v>2.8975</v>
      </c>
      <c r="L557">
        <v>0.2</v>
      </c>
      <c r="M557" t="s">
        <v>3183</v>
      </c>
      <c r="N557" t="s">
        <v>3183</v>
      </c>
    </row>
    <row r="558" spans="1:14" x14ac:dyDescent="0.25">
      <c r="A558" t="str">
        <f t="shared" si="8"/>
        <v>6_NW_2</v>
      </c>
      <c r="B558">
        <v>6</v>
      </c>
      <c r="C558" t="s">
        <v>1703</v>
      </c>
      <c r="D558">
        <v>2</v>
      </c>
      <c r="E558">
        <v>93001.999999999942</v>
      </c>
      <c r="F558">
        <v>1740.1294432699074</v>
      </c>
      <c r="G558">
        <v>1178.8662727653673</v>
      </c>
      <c r="H558">
        <v>2918.9957160352747</v>
      </c>
      <c r="I558">
        <v>1.8711</v>
      </c>
      <c r="J558">
        <v>1.615</v>
      </c>
      <c r="K558">
        <v>2.9986999999999999</v>
      </c>
      <c r="L558">
        <v>0.2</v>
      </c>
      <c r="M558" t="s">
        <v>3183</v>
      </c>
      <c r="N558" t="s">
        <v>3183</v>
      </c>
    </row>
    <row r="559" spans="1:14" x14ac:dyDescent="0.25">
      <c r="A559" t="str">
        <f t="shared" si="8"/>
        <v>6_NW_3</v>
      </c>
      <c r="B559">
        <v>6</v>
      </c>
      <c r="C559" t="s">
        <v>1703</v>
      </c>
      <c r="D559">
        <v>3</v>
      </c>
      <c r="E559">
        <v>139503.00000000003</v>
      </c>
      <c r="F559">
        <v>2682.7970927760821</v>
      </c>
      <c r="G559">
        <v>1783.0113070021102</v>
      </c>
      <c r="H559">
        <v>4465.8083997781923</v>
      </c>
      <c r="I559">
        <v>1.9231</v>
      </c>
      <c r="J559">
        <v>1.6279999999999999</v>
      </c>
      <c r="K559">
        <v>3.0613000000000001</v>
      </c>
      <c r="L559">
        <v>0.2</v>
      </c>
      <c r="M559" t="s">
        <v>3183</v>
      </c>
      <c r="N559" t="s">
        <v>3183</v>
      </c>
    </row>
    <row r="560" spans="1:14" x14ac:dyDescent="0.25">
      <c r="A560" t="str">
        <f t="shared" si="8"/>
        <v>6_NW_4</v>
      </c>
      <c r="B560">
        <v>6</v>
      </c>
      <c r="C560" t="s">
        <v>1703</v>
      </c>
      <c r="D560">
        <v>4</v>
      </c>
      <c r="E560">
        <v>186049.96232480861</v>
      </c>
      <c r="F560">
        <v>3639.3981726057427</v>
      </c>
      <c r="G560">
        <v>2388.2379115077365</v>
      </c>
      <c r="H560">
        <v>6027.6360841134792</v>
      </c>
      <c r="I560">
        <v>1.9560999999999999</v>
      </c>
      <c r="J560">
        <v>1.6359999999999999</v>
      </c>
      <c r="K560">
        <v>3.0998999999999999</v>
      </c>
      <c r="L560">
        <v>0.2</v>
      </c>
      <c r="M560" t="s">
        <v>3183</v>
      </c>
      <c r="N560" t="s">
        <v>3183</v>
      </c>
    </row>
    <row r="561" spans="1:14" x14ac:dyDescent="0.25">
      <c r="A561" t="str">
        <f t="shared" si="8"/>
        <v>6_NW_5</v>
      </c>
      <c r="B561">
        <v>6</v>
      </c>
      <c r="C561" t="s">
        <v>1703</v>
      </c>
      <c r="D561">
        <v>5</v>
      </c>
      <c r="E561">
        <v>232543.98797037976</v>
      </c>
      <c r="F561">
        <v>4605.3208876876724</v>
      </c>
      <c r="G561">
        <v>3006.7396269142223</v>
      </c>
      <c r="H561">
        <v>7612.0605146018952</v>
      </c>
      <c r="I561">
        <v>1.9803999999999999</v>
      </c>
      <c r="J561">
        <v>1.6479999999999999</v>
      </c>
      <c r="K561">
        <v>3.1335000000000002</v>
      </c>
      <c r="L561">
        <v>0.2</v>
      </c>
      <c r="M561" t="s">
        <v>3183</v>
      </c>
      <c r="N561" t="s">
        <v>3183</v>
      </c>
    </row>
    <row r="562" spans="1:14" x14ac:dyDescent="0.25">
      <c r="A562" t="str">
        <f t="shared" si="8"/>
        <v>7_NW_1</v>
      </c>
      <c r="B562">
        <v>7</v>
      </c>
      <c r="C562" t="s">
        <v>1703</v>
      </c>
      <c r="D562">
        <v>1</v>
      </c>
      <c r="E562">
        <v>56500.999999999942</v>
      </c>
      <c r="F562">
        <v>1005.5062927384337</v>
      </c>
      <c r="G562">
        <v>688.21984782988011</v>
      </c>
      <c r="H562">
        <v>1693.7261405683139</v>
      </c>
      <c r="I562">
        <v>1.7796000000000001</v>
      </c>
      <c r="J562">
        <v>1.8859999999999999</v>
      </c>
      <c r="K562">
        <v>2.8856000000000002</v>
      </c>
      <c r="L562">
        <v>0.2</v>
      </c>
      <c r="M562" t="s">
        <v>3183</v>
      </c>
      <c r="N562" t="s">
        <v>3183</v>
      </c>
    </row>
    <row r="563" spans="1:14" x14ac:dyDescent="0.25">
      <c r="A563" t="str">
        <f t="shared" si="8"/>
        <v>7_NW_2</v>
      </c>
      <c r="B563">
        <v>7</v>
      </c>
      <c r="C563" t="s">
        <v>1703</v>
      </c>
      <c r="D563">
        <v>2</v>
      </c>
      <c r="E563">
        <v>113001.99999999991</v>
      </c>
      <c r="F563">
        <v>2114.3427813206818</v>
      </c>
      <c r="G563">
        <v>1387.510909817297</v>
      </c>
      <c r="H563">
        <v>3501.8536911379788</v>
      </c>
      <c r="I563">
        <v>1.8711</v>
      </c>
      <c r="J563">
        <v>1.901</v>
      </c>
      <c r="K563">
        <v>2.9868000000000001</v>
      </c>
      <c r="L563">
        <v>0.2</v>
      </c>
      <c r="M563" t="s">
        <v>3183</v>
      </c>
      <c r="N563" t="s">
        <v>3183</v>
      </c>
    </row>
    <row r="564" spans="1:14" x14ac:dyDescent="0.25">
      <c r="A564" t="str">
        <f t="shared" si="8"/>
        <v>7_NW_3</v>
      </c>
      <c r="B564">
        <v>7</v>
      </c>
      <c r="C564" t="s">
        <v>1703</v>
      </c>
      <c r="D564">
        <v>3</v>
      </c>
      <c r="E564">
        <v>169503.0000000002</v>
      </c>
      <c r="F564">
        <v>3259.7302969600923</v>
      </c>
      <c r="G564">
        <v>2099.1334326933866</v>
      </c>
      <c r="H564">
        <v>5358.8637296534789</v>
      </c>
      <c r="I564">
        <v>1.9231</v>
      </c>
      <c r="J564">
        <v>1.917</v>
      </c>
      <c r="K564">
        <v>3.0493999999999999</v>
      </c>
      <c r="L564">
        <v>0.2</v>
      </c>
      <c r="M564" t="s">
        <v>3183</v>
      </c>
      <c r="N564" t="s">
        <v>3183</v>
      </c>
    </row>
    <row r="565" spans="1:14" x14ac:dyDescent="0.25">
      <c r="A565" t="str">
        <f t="shared" si="8"/>
        <v>7_NW_4</v>
      </c>
      <c r="B565">
        <v>7</v>
      </c>
      <c r="C565" t="s">
        <v>1703</v>
      </c>
      <c r="D565">
        <v>4</v>
      </c>
      <c r="E565">
        <v>226059.84648317276</v>
      </c>
      <c r="F565">
        <v>4422.0476151135863</v>
      </c>
      <c r="G565">
        <v>2812.0694835519002</v>
      </c>
      <c r="H565">
        <v>7234.117098665487</v>
      </c>
      <c r="I565">
        <v>1.9560999999999999</v>
      </c>
      <c r="J565">
        <v>1.9259999999999999</v>
      </c>
      <c r="K565">
        <v>3.0880000000000001</v>
      </c>
      <c r="L565">
        <v>0.2</v>
      </c>
      <c r="M565" t="s">
        <v>3183</v>
      </c>
      <c r="N565" t="s">
        <v>3183</v>
      </c>
    </row>
    <row r="566" spans="1:14" x14ac:dyDescent="0.25">
      <c r="A566" t="str">
        <f t="shared" si="8"/>
        <v>7_NW_5</v>
      </c>
      <c r="B566">
        <v>7</v>
      </c>
      <c r="C566" t="s">
        <v>1703</v>
      </c>
      <c r="D566">
        <v>5</v>
      </c>
      <c r="E566">
        <v>282552.37229983101</v>
      </c>
      <c r="F566">
        <v>5595.6911781518929</v>
      </c>
      <c r="G566">
        <v>3541.1276765768362</v>
      </c>
      <c r="H566">
        <v>9136.8188547287282</v>
      </c>
      <c r="I566">
        <v>1.9803999999999999</v>
      </c>
      <c r="J566">
        <v>1.94</v>
      </c>
      <c r="K566">
        <v>3.1215999999999999</v>
      </c>
      <c r="L566">
        <v>0.2</v>
      </c>
      <c r="M566" t="s">
        <v>3183</v>
      </c>
      <c r="N566" t="s">
        <v>3183</v>
      </c>
    </row>
    <row r="567" spans="1:14" x14ac:dyDescent="0.25">
      <c r="A567" t="str">
        <f t="shared" si="8"/>
        <v>8_NW_1</v>
      </c>
      <c r="B567">
        <v>8</v>
      </c>
      <c r="C567" t="s">
        <v>1703</v>
      </c>
      <c r="D567">
        <v>1</v>
      </c>
      <c r="E567">
        <v>68624.999999999985</v>
      </c>
      <c r="F567">
        <v>1221.2681074525253</v>
      </c>
      <c r="G567">
        <v>814.39661173571221</v>
      </c>
      <c r="H567">
        <v>2035.6647191882375</v>
      </c>
      <c r="I567">
        <v>1.7796000000000001</v>
      </c>
      <c r="J567">
        <v>2.2309999999999999</v>
      </c>
      <c r="K567">
        <v>2.8769999999999998</v>
      </c>
      <c r="L567">
        <v>0.2</v>
      </c>
      <c r="M567" t="s">
        <v>3183</v>
      </c>
      <c r="N567" t="s">
        <v>3183</v>
      </c>
    </row>
    <row r="568" spans="1:14" x14ac:dyDescent="0.25">
      <c r="A568" t="str">
        <f t="shared" si="8"/>
        <v>8_NW_2</v>
      </c>
      <c r="B568">
        <v>8</v>
      </c>
      <c r="C568" t="s">
        <v>1703</v>
      </c>
      <c r="D568">
        <v>2</v>
      </c>
      <c r="E568">
        <v>137249.99999999994</v>
      </c>
      <c r="F568">
        <v>2568.0390323734428</v>
      </c>
      <c r="G568">
        <v>1642.2514550551325</v>
      </c>
      <c r="H568">
        <v>4210.290487428575</v>
      </c>
      <c r="I568">
        <v>1.8711</v>
      </c>
      <c r="J568">
        <v>2.25</v>
      </c>
      <c r="K568">
        <v>2.9782999999999999</v>
      </c>
      <c r="L568">
        <v>0.2</v>
      </c>
      <c r="M568" t="s">
        <v>3183</v>
      </c>
      <c r="N568" t="s">
        <v>3183</v>
      </c>
    </row>
    <row r="569" spans="1:14" x14ac:dyDescent="0.25">
      <c r="A569" t="str">
        <f t="shared" si="8"/>
        <v>8_NW_3</v>
      </c>
      <c r="B569">
        <v>8</v>
      </c>
      <c r="C569" t="s">
        <v>1703</v>
      </c>
      <c r="D569">
        <v>3</v>
      </c>
      <c r="E569">
        <v>205874.99999999956</v>
      </c>
      <c r="F569">
        <v>3959.2041137127926</v>
      </c>
      <c r="G569">
        <v>2485.0964931303283</v>
      </c>
      <c r="H569">
        <v>6444.3006068431205</v>
      </c>
      <c r="I569">
        <v>1.9231</v>
      </c>
      <c r="J569">
        <v>2.2690000000000001</v>
      </c>
      <c r="K569">
        <v>3.0409000000000002</v>
      </c>
      <c r="L569">
        <v>0.2</v>
      </c>
      <c r="M569" t="s">
        <v>3183</v>
      </c>
      <c r="N569" t="s">
        <v>3183</v>
      </c>
    </row>
    <row r="570" spans="1:14" x14ac:dyDescent="0.25">
      <c r="A570" t="str">
        <f t="shared" si="8"/>
        <v>8_NW_4</v>
      </c>
      <c r="B570">
        <v>8</v>
      </c>
      <c r="C570" t="s">
        <v>1703</v>
      </c>
      <c r="D570">
        <v>4</v>
      </c>
      <c r="E570">
        <v>274567.83003677259</v>
      </c>
      <c r="F570">
        <v>5370.9317992101005</v>
      </c>
      <c r="G570">
        <v>3329.5382633730346</v>
      </c>
      <c r="H570">
        <v>8700.4700625831356</v>
      </c>
      <c r="I570">
        <v>1.9560999999999999</v>
      </c>
      <c r="J570">
        <v>2.2810000000000001</v>
      </c>
      <c r="K570">
        <v>3.0794999999999999</v>
      </c>
      <c r="L570">
        <v>0.2</v>
      </c>
      <c r="M570" t="s">
        <v>3183</v>
      </c>
      <c r="N570" t="s">
        <v>3183</v>
      </c>
    </row>
    <row r="571" spans="1:14" x14ac:dyDescent="0.25">
      <c r="A571" t="str">
        <f t="shared" si="8"/>
        <v>8_NW_5</v>
      </c>
      <c r="B571">
        <v>8</v>
      </c>
      <c r="C571" t="s">
        <v>1703</v>
      </c>
      <c r="D571">
        <v>5</v>
      </c>
      <c r="E571">
        <v>343182.53746085684</v>
      </c>
      <c r="F571">
        <v>6796.416118310719</v>
      </c>
      <c r="G571">
        <v>4193.5782023273168</v>
      </c>
      <c r="H571">
        <v>10989.994320638036</v>
      </c>
      <c r="I571">
        <v>1.9803999999999999</v>
      </c>
      <c r="J571">
        <v>2.298</v>
      </c>
      <c r="K571">
        <v>3.1131000000000002</v>
      </c>
      <c r="L571">
        <v>0.2</v>
      </c>
      <c r="M571" t="s">
        <v>3183</v>
      </c>
      <c r="N571" t="s">
        <v>3183</v>
      </c>
    </row>
    <row r="572" spans="1:14" x14ac:dyDescent="0.25">
      <c r="A572" t="str">
        <f t="shared" si="8"/>
        <v>9_NW_1</v>
      </c>
      <c r="B572">
        <v>9</v>
      </c>
      <c r="C572" t="s">
        <v>1703</v>
      </c>
      <c r="D572">
        <v>1</v>
      </c>
      <c r="E572">
        <v>80894.999999999971</v>
      </c>
      <c r="F572">
        <v>1394.751679739353</v>
      </c>
      <c r="G572">
        <v>747.58581335304689</v>
      </c>
      <c r="H572">
        <v>2142.3374930924001</v>
      </c>
      <c r="I572">
        <v>1.7242</v>
      </c>
      <c r="J572">
        <v>2.048</v>
      </c>
      <c r="K572">
        <v>2.3721000000000001</v>
      </c>
      <c r="L572">
        <v>0.65</v>
      </c>
      <c r="M572" t="s">
        <v>3183</v>
      </c>
      <c r="N572" t="s">
        <v>3183</v>
      </c>
    </row>
    <row r="573" spans="1:14" x14ac:dyDescent="0.25">
      <c r="A573" t="str">
        <f t="shared" si="8"/>
        <v>9_NW_2</v>
      </c>
      <c r="B573">
        <v>9</v>
      </c>
      <c r="C573" t="s">
        <v>1703</v>
      </c>
      <c r="D573">
        <v>2</v>
      </c>
      <c r="E573">
        <v>161790</v>
      </c>
      <c r="F573">
        <v>2934.3965395732848</v>
      </c>
      <c r="G573">
        <v>1508.3357539511235</v>
      </c>
      <c r="H573">
        <v>4442.7322935244083</v>
      </c>
      <c r="I573">
        <v>1.8137000000000001</v>
      </c>
      <c r="J573">
        <v>2.0659999999999998</v>
      </c>
      <c r="K573">
        <v>2.4698000000000002</v>
      </c>
      <c r="L573">
        <v>0.65</v>
      </c>
      <c r="M573" t="s">
        <v>3183</v>
      </c>
      <c r="N573" t="s">
        <v>3183</v>
      </c>
    </row>
    <row r="574" spans="1:14" x14ac:dyDescent="0.25">
      <c r="A574" t="str">
        <f t="shared" si="8"/>
        <v>9_NW_3</v>
      </c>
      <c r="B574">
        <v>9</v>
      </c>
      <c r="C574" t="s">
        <v>1703</v>
      </c>
      <c r="D574">
        <v>3</v>
      </c>
      <c r="E574">
        <v>242684.99999999985</v>
      </c>
      <c r="F574">
        <v>4526.3913533297746</v>
      </c>
      <c r="G574">
        <v>2283.9325522259128</v>
      </c>
      <c r="H574">
        <v>6810.3239055556878</v>
      </c>
      <c r="I574">
        <v>1.8651</v>
      </c>
      <c r="J574">
        <v>2.0859999999999999</v>
      </c>
      <c r="K574">
        <v>2.5299999999999998</v>
      </c>
      <c r="L574">
        <v>0.65</v>
      </c>
      <c r="M574" t="s">
        <v>3183</v>
      </c>
      <c r="N574" t="s">
        <v>3183</v>
      </c>
    </row>
    <row r="575" spans="1:14" x14ac:dyDescent="0.25">
      <c r="A575" t="str">
        <f t="shared" si="8"/>
        <v>9_NW_4</v>
      </c>
      <c r="B575">
        <v>9</v>
      </c>
      <c r="C575" t="s">
        <v>1703</v>
      </c>
      <c r="D575">
        <v>4</v>
      </c>
      <c r="E575">
        <v>323644.42509661394</v>
      </c>
      <c r="F575">
        <v>6142.730114278389</v>
      </c>
      <c r="G575">
        <v>3061.2744277175852</v>
      </c>
      <c r="H575">
        <v>9204.0045419959752</v>
      </c>
      <c r="I575">
        <v>1.8979999999999999</v>
      </c>
      <c r="J575">
        <v>2.097</v>
      </c>
      <c r="K575">
        <v>2.5676999999999999</v>
      </c>
      <c r="L575">
        <v>0.65</v>
      </c>
      <c r="M575" t="s">
        <v>3183</v>
      </c>
      <c r="N575" t="s">
        <v>3183</v>
      </c>
    </row>
    <row r="576" spans="1:14" x14ac:dyDescent="0.25">
      <c r="A576" t="str">
        <f t="shared" si="8"/>
        <v>9_NW_5</v>
      </c>
      <c r="B576">
        <v>9</v>
      </c>
      <c r="C576" t="s">
        <v>1703</v>
      </c>
      <c r="D576">
        <v>5</v>
      </c>
      <c r="E576">
        <v>404528.7772092041</v>
      </c>
      <c r="F576">
        <v>7773.9433893102605</v>
      </c>
      <c r="G576">
        <v>3857.2397146261651</v>
      </c>
      <c r="H576">
        <v>11631.183103936426</v>
      </c>
      <c r="I576">
        <v>1.9217</v>
      </c>
      <c r="J576">
        <v>2.1139999999999999</v>
      </c>
      <c r="K576">
        <v>2.5991</v>
      </c>
      <c r="L576">
        <v>0.65</v>
      </c>
      <c r="M576" t="s">
        <v>3183</v>
      </c>
      <c r="N576" t="s">
        <v>3183</v>
      </c>
    </row>
    <row r="577" spans="1:14" x14ac:dyDescent="0.25">
      <c r="A577" t="str">
        <f t="shared" si="8"/>
        <v>10_NW_1</v>
      </c>
      <c r="B577">
        <v>10</v>
      </c>
      <c r="C577" t="s">
        <v>1703</v>
      </c>
      <c r="D577">
        <v>1</v>
      </c>
      <c r="E577">
        <v>94751.000000000044</v>
      </c>
      <c r="F577">
        <v>1633.6499957597325</v>
      </c>
      <c r="G577">
        <v>828.39607538771895</v>
      </c>
      <c r="H577">
        <v>2462.0460711474516</v>
      </c>
      <c r="I577">
        <v>1.7242</v>
      </c>
      <c r="J577">
        <v>2.27</v>
      </c>
      <c r="K577">
        <v>2.3651</v>
      </c>
      <c r="L577">
        <v>0.65</v>
      </c>
      <c r="M577" t="s">
        <v>3183</v>
      </c>
      <c r="N577" t="s">
        <v>3183</v>
      </c>
    </row>
    <row r="578" spans="1:14" x14ac:dyDescent="0.25">
      <c r="A578" t="str">
        <f t="shared" si="8"/>
        <v>10_NW_2</v>
      </c>
      <c r="B578">
        <v>10</v>
      </c>
      <c r="C578" t="s">
        <v>1703</v>
      </c>
      <c r="D578">
        <v>2</v>
      </c>
      <c r="E578">
        <v>189502.00000000012</v>
      </c>
      <c r="F578">
        <v>3437.0110207195585</v>
      </c>
      <c r="G578">
        <v>1671.675516343131</v>
      </c>
      <c r="H578">
        <v>5108.6865370626892</v>
      </c>
      <c r="I578">
        <v>1.8137000000000001</v>
      </c>
      <c r="J578">
        <v>2.29</v>
      </c>
      <c r="K578">
        <v>2.4624999999999999</v>
      </c>
      <c r="L578">
        <v>0.65</v>
      </c>
      <c r="M578" t="s">
        <v>3183</v>
      </c>
      <c r="N578" t="s">
        <v>3183</v>
      </c>
    </row>
    <row r="579" spans="1:14" x14ac:dyDescent="0.25">
      <c r="A579" t="str">
        <f t="shared" si="8"/>
        <v>10_NW_3</v>
      </c>
      <c r="B579">
        <v>10</v>
      </c>
      <c r="C579" t="s">
        <v>1703</v>
      </c>
      <c r="D579">
        <v>3</v>
      </c>
      <c r="E579">
        <v>284252.99999999948</v>
      </c>
      <c r="F579">
        <v>5301.6886966975717</v>
      </c>
      <c r="G579">
        <v>2531.809978817053</v>
      </c>
      <c r="H579">
        <v>7833.4986755146247</v>
      </c>
      <c r="I579">
        <v>1.8651</v>
      </c>
      <c r="J579">
        <v>2.3119999999999998</v>
      </c>
      <c r="K579">
        <v>2.5225</v>
      </c>
      <c r="L579">
        <v>0.65</v>
      </c>
      <c r="M579" t="s">
        <v>3183</v>
      </c>
      <c r="N579" t="s">
        <v>3183</v>
      </c>
    </row>
    <row r="580" spans="1:14" x14ac:dyDescent="0.25">
      <c r="A580" t="str">
        <f t="shared" si="8"/>
        <v>10_NW_4</v>
      </c>
      <c r="B580">
        <v>10</v>
      </c>
      <c r="C580" t="s">
        <v>1703</v>
      </c>
      <c r="D580">
        <v>4</v>
      </c>
      <c r="E580">
        <v>379079.46006958693</v>
      </c>
      <c r="F580">
        <v>7194.8800427466595</v>
      </c>
      <c r="G580">
        <v>3393.9862086065664</v>
      </c>
      <c r="H580">
        <v>10588.866251353225</v>
      </c>
      <c r="I580">
        <v>1.8979999999999999</v>
      </c>
      <c r="J580">
        <v>2.3250000000000002</v>
      </c>
      <c r="K580">
        <v>2.56</v>
      </c>
      <c r="L580">
        <v>0.65</v>
      </c>
      <c r="M580" t="s">
        <v>3183</v>
      </c>
      <c r="N580" t="s">
        <v>3183</v>
      </c>
    </row>
    <row r="581" spans="1:14" x14ac:dyDescent="0.25">
      <c r="A581" t="str">
        <f t="shared" si="8"/>
        <v>10_NW_5</v>
      </c>
      <c r="B581">
        <v>10</v>
      </c>
      <c r="C581" t="s">
        <v>1703</v>
      </c>
      <c r="D581">
        <v>5</v>
      </c>
      <c r="E581">
        <v>473817.98837195442</v>
      </c>
      <c r="F581">
        <v>9105.49366562252</v>
      </c>
      <c r="G581">
        <v>4277.012940383629</v>
      </c>
      <c r="H581">
        <v>13382.506606006149</v>
      </c>
      <c r="I581">
        <v>1.9217</v>
      </c>
      <c r="J581">
        <v>2.3439999999999999</v>
      </c>
      <c r="K581">
        <v>2.5911</v>
      </c>
      <c r="L581">
        <v>0.65</v>
      </c>
      <c r="M581" t="s">
        <v>3183</v>
      </c>
      <c r="N581" t="s">
        <v>3183</v>
      </c>
    </row>
    <row r="582" spans="1:14" x14ac:dyDescent="0.25">
      <c r="A582" t="str">
        <f t="shared" si="8"/>
        <v>11_NW_1</v>
      </c>
      <c r="B582">
        <v>11</v>
      </c>
      <c r="C582" t="s">
        <v>1703</v>
      </c>
      <c r="D582">
        <v>1</v>
      </c>
      <c r="E582">
        <v>116251.00000000006</v>
      </c>
      <c r="F582">
        <v>2004.3423885453944</v>
      </c>
      <c r="G582">
        <v>954.74701150012595</v>
      </c>
      <c r="H582">
        <v>2959.0894000455205</v>
      </c>
      <c r="I582">
        <v>1.7242</v>
      </c>
      <c r="J582">
        <v>2.6160000000000001</v>
      </c>
      <c r="K582">
        <v>2.3584000000000001</v>
      </c>
      <c r="L582">
        <v>0.65</v>
      </c>
      <c r="M582" t="s">
        <v>3183</v>
      </c>
      <c r="N582" t="s">
        <v>3183</v>
      </c>
    </row>
    <row r="583" spans="1:14" x14ac:dyDescent="0.25">
      <c r="A583" t="str">
        <f t="shared" si="8"/>
        <v>11_NW_2</v>
      </c>
      <c r="B583">
        <v>11</v>
      </c>
      <c r="C583" t="s">
        <v>1703</v>
      </c>
      <c r="D583">
        <v>2</v>
      </c>
      <c r="E583">
        <v>232501.99999999994</v>
      </c>
      <c r="F583">
        <v>4216.9050265397682</v>
      </c>
      <c r="G583">
        <v>1927.0656521269532</v>
      </c>
      <c r="H583">
        <v>6143.9706786667211</v>
      </c>
      <c r="I583">
        <v>1.8137000000000001</v>
      </c>
      <c r="J583">
        <v>2.64</v>
      </c>
      <c r="K583">
        <v>2.4554999999999998</v>
      </c>
      <c r="L583">
        <v>0.65</v>
      </c>
      <c r="M583" t="s">
        <v>3183</v>
      </c>
      <c r="N583" t="s">
        <v>3183</v>
      </c>
    </row>
    <row r="584" spans="1:14" x14ac:dyDescent="0.25">
      <c r="A584" t="str">
        <f t="shared" ref="A584:A647" si="9">B584&amp;"_"&amp;C584&amp;"_"&amp;D584</f>
        <v>11_NW_3</v>
      </c>
      <c r="B584">
        <v>11</v>
      </c>
      <c r="C584" t="s">
        <v>1703</v>
      </c>
      <c r="D584">
        <v>3</v>
      </c>
      <c r="E584">
        <v>348752.99999999983</v>
      </c>
      <c r="F584">
        <v>6504.6977095734001</v>
      </c>
      <c r="G584">
        <v>2919.3793522794867</v>
      </c>
      <c r="H584">
        <v>9424.0770618528877</v>
      </c>
      <c r="I584">
        <v>1.8651</v>
      </c>
      <c r="J584">
        <v>2.6659999999999999</v>
      </c>
      <c r="K584">
        <v>2.5152000000000001</v>
      </c>
      <c r="L584">
        <v>0.65</v>
      </c>
      <c r="M584" t="s">
        <v>3183</v>
      </c>
      <c r="N584" t="s">
        <v>3183</v>
      </c>
    </row>
    <row r="585" spans="1:14" x14ac:dyDescent="0.25">
      <c r="A585" t="str">
        <f t="shared" si="9"/>
        <v>11_NW_4</v>
      </c>
      <c r="B585">
        <v>11</v>
      </c>
      <c r="C585" t="s">
        <v>1703</v>
      </c>
      <c r="D585">
        <v>4</v>
      </c>
      <c r="E585">
        <v>465096.58275426732</v>
      </c>
      <c r="F585">
        <v>8827.4741147781333</v>
      </c>
      <c r="G585">
        <v>3914.1987351746575</v>
      </c>
      <c r="H585">
        <v>12741.672849952791</v>
      </c>
      <c r="I585">
        <v>1.8979999999999999</v>
      </c>
      <c r="J585">
        <v>2.681</v>
      </c>
      <c r="K585">
        <v>2.5526</v>
      </c>
      <c r="L585">
        <v>0.65</v>
      </c>
      <c r="M585" t="s">
        <v>3183</v>
      </c>
      <c r="N585" t="s">
        <v>3183</v>
      </c>
    </row>
    <row r="586" spans="1:14" x14ac:dyDescent="0.25">
      <c r="A586" t="str">
        <f t="shared" si="9"/>
        <v>11_NW_5</v>
      </c>
      <c r="B586">
        <v>11</v>
      </c>
      <c r="C586" t="s">
        <v>1703</v>
      </c>
      <c r="D586">
        <v>5</v>
      </c>
      <c r="E586">
        <v>581332.28109706694</v>
      </c>
      <c r="F586">
        <v>11171.626094946603</v>
      </c>
      <c r="G586">
        <v>4933.3509798587884</v>
      </c>
      <c r="H586">
        <v>16104.977074805392</v>
      </c>
      <c r="I586">
        <v>1.9217</v>
      </c>
      <c r="J586">
        <v>2.7029999999999998</v>
      </c>
      <c r="K586">
        <v>2.5834000000000001</v>
      </c>
      <c r="L586">
        <v>0.65</v>
      </c>
      <c r="M586" t="s">
        <v>3183</v>
      </c>
      <c r="N586" t="s">
        <v>3183</v>
      </c>
    </row>
    <row r="587" spans="1:14" x14ac:dyDescent="0.25">
      <c r="A587" t="str">
        <f t="shared" si="9"/>
        <v>12_NW_1</v>
      </c>
      <c r="B587">
        <v>12</v>
      </c>
      <c r="C587" t="s">
        <v>1703</v>
      </c>
      <c r="D587">
        <v>1</v>
      </c>
      <c r="E587">
        <v>141250.99999999991</v>
      </c>
      <c r="F587">
        <v>2435.3800545752315</v>
      </c>
      <c r="G587">
        <v>1101.6667046540897</v>
      </c>
      <c r="H587">
        <v>3537.0467592293212</v>
      </c>
      <c r="I587">
        <v>1.7242</v>
      </c>
      <c r="J587">
        <v>3.0179999999999998</v>
      </c>
      <c r="K587">
        <v>2.3532000000000002</v>
      </c>
      <c r="L587">
        <v>0.65</v>
      </c>
      <c r="M587" t="s">
        <v>3183</v>
      </c>
      <c r="N587" t="s">
        <v>3183</v>
      </c>
    </row>
    <row r="588" spans="1:14" x14ac:dyDescent="0.25">
      <c r="A588" t="str">
        <f t="shared" si="9"/>
        <v>12_NW_2</v>
      </c>
      <c r="B588">
        <v>12</v>
      </c>
      <c r="C588" t="s">
        <v>1703</v>
      </c>
      <c r="D588">
        <v>2</v>
      </c>
      <c r="E588">
        <v>282502</v>
      </c>
      <c r="F588">
        <v>5123.758521679546</v>
      </c>
      <c r="G588">
        <v>2224.0309262942264</v>
      </c>
      <c r="H588">
        <v>7347.7894479737724</v>
      </c>
      <c r="I588">
        <v>1.8137000000000001</v>
      </c>
      <c r="J588">
        <v>3.0470000000000002</v>
      </c>
      <c r="K588">
        <v>2.4500999999999999</v>
      </c>
      <c r="L588">
        <v>0.65</v>
      </c>
      <c r="M588" t="s">
        <v>3183</v>
      </c>
      <c r="N588" t="s">
        <v>3183</v>
      </c>
    </row>
    <row r="589" spans="1:14" x14ac:dyDescent="0.25">
      <c r="A589" t="str">
        <f t="shared" si="9"/>
        <v>12_NW_3</v>
      </c>
      <c r="B589">
        <v>12</v>
      </c>
      <c r="C589" t="s">
        <v>1703</v>
      </c>
      <c r="D589">
        <v>3</v>
      </c>
      <c r="E589">
        <v>423752.99999999953</v>
      </c>
      <c r="F589">
        <v>7903.5453989639009</v>
      </c>
      <c r="G589">
        <v>3370.0414144451661</v>
      </c>
      <c r="H589">
        <v>11273.586813409067</v>
      </c>
      <c r="I589">
        <v>1.8651</v>
      </c>
      <c r="J589">
        <v>3.0779999999999998</v>
      </c>
      <c r="K589">
        <v>2.5095000000000001</v>
      </c>
      <c r="L589">
        <v>0.65</v>
      </c>
      <c r="M589" t="s">
        <v>3183</v>
      </c>
      <c r="N589" t="s">
        <v>3183</v>
      </c>
    </row>
    <row r="590" spans="1:14" x14ac:dyDescent="0.25">
      <c r="A590" t="str">
        <f t="shared" si="9"/>
        <v>12_NW_4</v>
      </c>
      <c r="B590">
        <v>12</v>
      </c>
      <c r="C590" t="s">
        <v>1703</v>
      </c>
      <c r="D590">
        <v>4</v>
      </c>
      <c r="E590">
        <v>565116.49285273196</v>
      </c>
      <c r="F590">
        <v>10725.839314814752</v>
      </c>
      <c r="G590">
        <v>4519.0970218818375</v>
      </c>
      <c r="H590">
        <v>15244.936336696588</v>
      </c>
      <c r="I590">
        <v>1.8979999999999999</v>
      </c>
      <c r="J590">
        <v>3.0950000000000002</v>
      </c>
      <c r="K590">
        <v>2.5468000000000002</v>
      </c>
      <c r="L590">
        <v>0.65</v>
      </c>
      <c r="M590" t="s">
        <v>3183</v>
      </c>
      <c r="N590" t="s">
        <v>3183</v>
      </c>
    </row>
    <row r="591" spans="1:14" x14ac:dyDescent="0.25">
      <c r="A591" t="str">
        <f t="shared" si="9"/>
        <v>12_NW_5</v>
      </c>
      <c r="B591">
        <v>12</v>
      </c>
      <c r="C591" t="s">
        <v>1703</v>
      </c>
      <c r="D591">
        <v>5</v>
      </c>
      <c r="E591">
        <v>706348.9005448703</v>
      </c>
      <c r="F591">
        <v>13574.105663928114</v>
      </c>
      <c r="G591">
        <v>5696.5347466905896</v>
      </c>
      <c r="H591">
        <v>19270.640410618704</v>
      </c>
      <c r="I591">
        <v>1.9217</v>
      </c>
      <c r="J591">
        <v>3.121</v>
      </c>
      <c r="K591">
        <v>2.5773000000000001</v>
      </c>
      <c r="L591">
        <v>0.65</v>
      </c>
      <c r="M591" t="s">
        <v>3183</v>
      </c>
      <c r="N591" t="s">
        <v>3183</v>
      </c>
    </row>
    <row r="592" spans="1:14" x14ac:dyDescent="0.25">
      <c r="A592" t="str">
        <f t="shared" si="9"/>
        <v>13_NW_1</v>
      </c>
      <c r="B592">
        <v>13</v>
      </c>
      <c r="C592" t="s">
        <v>1703</v>
      </c>
      <c r="D592">
        <v>1</v>
      </c>
      <c r="E592">
        <v>166250.99999999997</v>
      </c>
      <c r="F592">
        <v>2866.4177206050749</v>
      </c>
      <c r="G592">
        <v>1247.8570243422723</v>
      </c>
      <c r="H592">
        <v>4114.2747449473472</v>
      </c>
      <c r="I592">
        <v>1.7242</v>
      </c>
      <c r="J592">
        <v>3.419</v>
      </c>
      <c r="K592">
        <v>2.3491</v>
      </c>
      <c r="L592">
        <v>0.65</v>
      </c>
      <c r="M592" t="s">
        <v>3183</v>
      </c>
      <c r="N592" t="s">
        <v>3183</v>
      </c>
    </row>
    <row r="593" spans="1:14" x14ac:dyDescent="0.25">
      <c r="A593" t="str">
        <f t="shared" si="9"/>
        <v>13_NW_2</v>
      </c>
      <c r="B593">
        <v>13</v>
      </c>
      <c r="C593" t="s">
        <v>1703</v>
      </c>
      <c r="D593">
        <v>2</v>
      </c>
      <c r="E593">
        <v>332502.00000000012</v>
      </c>
      <c r="F593">
        <v>6030.6120168193165</v>
      </c>
      <c r="G593">
        <v>2519.5218240907052</v>
      </c>
      <c r="H593">
        <v>8550.1338409100208</v>
      </c>
      <c r="I593">
        <v>1.8137000000000001</v>
      </c>
      <c r="J593">
        <v>3.4510000000000001</v>
      </c>
      <c r="K593">
        <v>2.4458000000000002</v>
      </c>
      <c r="L593">
        <v>0.65</v>
      </c>
      <c r="M593" t="s">
        <v>3183</v>
      </c>
      <c r="N593" t="s">
        <v>3183</v>
      </c>
    </row>
    <row r="594" spans="1:14" x14ac:dyDescent="0.25">
      <c r="A594" t="str">
        <f t="shared" si="9"/>
        <v>13_NW_3</v>
      </c>
      <c r="B594">
        <v>13</v>
      </c>
      <c r="C594" t="s">
        <v>1703</v>
      </c>
      <c r="D594">
        <v>3</v>
      </c>
      <c r="E594">
        <v>498753.00000000029</v>
      </c>
      <c r="F594">
        <v>9302.3930883543926</v>
      </c>
      <c r="G594">
        <v>3818.4658413000197</v>
      </c>
      <c r="H594">
        <v>13120.858929654412</v>
      </c>
      <c r="I594">
        <v>1.8651</v>
      </c>
      <c r="J594">
        <v>3.4870000000000001</v>
      </c>
      <c r="K594">
        <v>2.5051000000000001</v>
      </c>
      <c r="L594">
        <v>0.65</v>
      </c>
      <c r="M594" t="s">
        <v>3183</v>
      </c>
      <c r="N594" t="s">
        <v>3183</v>
      </c>
    </row>
    <row r="595" spans="1:14" x14ac:dyDescent="0.25">
      <c r="A595" t="str">
        <f t="shared" si="9"/>
        <v>13_NW_4</v>
      </c>
      <c r="B595">
        <v>13</v>
      </c>
      <c r="C595" t="s">
        <v>1703</v>
      </c>
      <c r="D595">
        <v>4</v>
      </c>
      <c r="E595">
        <v>665136.40295119851</v>
      </c>
      <c r="F595">
        <v>12624.204514851301</v>
      </c>
      <c r="G595">
        <v>5120.9917171554143</v>
      </c>
      <c r="H595">
        <v>17745.196232006714</v>
      </c>
      <c r="I595">
        <v>1.8979999999999999</v>
      </c>
      <c r="J595">
        <v>3.508</v>
      </c>
      <c r="K595">
        <v>2.5423</v>
      </c>
      <c r="L595">
        <v>0.65</v>
      </c>
      <c r="M595" t="s">
        <v>3183</v>
      </c>
      <c r="N595" t="s">
        <v>3183</v>
      </c>
    </row>
    <row r="596" spans="1:14" x14ac:dyDescent="0.25">
      <c r="A596" t="str">
        <f t="shared" si="9"/>
        <v>13_NW_5</v>
      </c>
      <c r="B596">
        <v>13</v>
      </c>
      <c r="C596" t="s">
        <v>1703</v>
      </c>
      <c r="D596">
        <v>5</v>
      </c>
      <c r="E596">
        <v>831365.5199926747</v>
      </c>
      <c r="F596">
        <v>15976.585232909532</v>
      </c>
      <c r="G596">
        <v>6455.9287196880359</v>
      </c>
      <c r="H596">
        <v>22432.513952597568</v>
      </c>
      <c r="I596">
        <v>1.9217</v>
      </c>
      <c r="J596">
        <v>3.5369999999999999</v>
      </c>
      <c r="K596">
        <v>2.5726</v>
      </c>
      <c r="L596">
        <v>0.65</v>
      </c>
      <c r="M596" t="s">
        <v>3183</v>
      </c>
      <c r="N596" t="s">
        <v>3183</v>
      </c>
    </row>
    <row r="597" spans="1:14" x14ac:dyDescent="0.25">
      <c r="A597" t="str">
        <f t="shared" si="9"/>
        <v>14_NW_1</v>
      </c>
      <c r="B597">
        <v>14</v>
      </c>
      <c r="C597" t="s">
        <v>1703</v>
      </c>
      <c r="D597">
        <v>1</v>
      </c>
      <c r="E597">
        <v>191251.00000000003</v>
      </c>
      <c r="F597">
        <v>3297.4553866349106</v>
      </c>
      <c r="G597">
        <v>1394.7767174962282</v>
      </c>
      <c r="H597">
        <v>4692.2321041311388</v>
      </c>
      <c r="I597">
        <v>1.7242</v>
      </c>
      <c r="J597">
        <v>3.8210000000000002</v>
      </c>
      <c r="K597">
        <v>2.3464999999999998</v>
      </c>
      <c r="L597">
        <v>0.65</v>
      </c>
      <c r="M597" t="s">
        <v>3183</v>
      </c>
      <c r="N597" t="s">
        <v>3183</v>
      </c>
    </row>
    <row r="598" spans="1:14" x14ac:dyDescent="0.25">
      <c r="A598" t="str">
        <f t="shared" si="9"/>
        <v>14_NW_2</v>
      </c>
      <c r="B598">
        <v>14</v>
      </c>
      <c r="C598" t="s">
        <v>1703</v>
      </c>
      <c r="D598">
        <v>2</v>
      </c>
      <c r="E598">
        <v>382502.00000000023</v>
      </c>
      <c r="F598">
        <v>6937.4655119590852</v>
      </c>
      <c r="G598">
        <v>2816.4870982579719</v>
      </c>
      <c r="H598">
        <v>9753.9526102170566</v>
      </c>
      <c r="I598">
        <v>1.8137000000000001</v>
      </c>
      <c r="J598">
        <v>3.8580000000000001</v>
      </c>
      <c r="K598">
        <v>2.4430000000000001</v>
      </c>
      <c r="L598">
        <v>0.65</v>
      </c>
      <c r="M598" t="s">
        <v>3183</v>
      </c>
      <c r="N598" t="s">
        <v>3183</v>
      </c>
    </row>
    <row r="599" spans="1:14" x14ac:dyDescent="0.25">
      <c r="A599" t="str">
        <f t="shared" si="9"/>
        <v>14_NW_3</v>
      </c>
      <c r="B599">
        <v>14</v>
      </c>
      <c r="C599" t="s">
        <v>1703</v>
      </c>
      <c r="D599">
        <v>3</v>
      </c>
      <c r="E599">
        <v>573753.00000000023</v>
      </c>
      <c r="F599">
        <v>10701.240777744886</v>
      </c>
      <c r="G599">
        <v>4269.1279034656818</v>
      </c>
      <c r="H599">
        <v>14970.368681210568</v>
      </c>
      <c r="I599">
        <v>1.8651</v>
      </c>
      <c r="J599">
        <v>3.899</v>
      </c>
      <c r="K599">
        <v>2.5022000000000002</v>
      </c>
      <c r="L599">
        <v>0.65</v>
      </c>
      <c r="M599" t="s">
        <v>3183</v>
      </c>
      <c r="N599" t="s">
        <v>3183</v>
      </c>
    </row>
    <row r="600" spans="1:14" x14ac:dyDescent="0.25">
      <c r="A600" t="str">
        <f t="shared" si="9"/>
        <v>14_NW_4</v>
      </c>
      <c r="B600">
        <v>14</v>
      </c>
      <c r="C600" t="s">
        <v>1703</v>
      </c>
      <c r="D600">
        <v>4</v>
      </c>
      <c r="E600">
        <v>765156.31304966367</v>
      </c>
      <c r="F600">
        <v>14522.569714887859</v>
      </c>
      <c r="G600">
        <v>5725.890003862577</v>
      </c>
      <c r="H600">
        <v>20248.459718750437</v>
      </c>
      <c r="I600">
        <v>1.8979999999999999</v>
      </c>
      <c r="J600">
        <v>3.9220000000000002</v>
      </c>
      <c r="K600">
        <v>2.5394000000000001</v>
      </c>
      <c r="L600">
        <v>0.65</v>
      </c>
      <c r="M600" t="s">
        <v>3183</v>
      </c>
      <c r="N600" t="s">
        <v>3183</v>
      </c>
    </row>
    <row r="601" spans="1:14" x14ac:dyDescent="0.25">
      <c r="A601" t="str">
        <f t="shared" si="9"/>
        <v>14_NW_5</v>
      </c>
      <c r="B601">
        <v>14</v>
      </c>
      <c r="C601" t="s">
        <v>1703</v>
      </c>
      <c r="D601">
        <v>5</v>
      </c>
      <c r="E601">
        <v>956382.13944047969</v>
      </c>
      <c r="F601">
        <v>18379.064801890989</v>
      </c>
      <c r="G601">
        <v>7219.1124865198199</v>
      </c>
      <c r="H601">
        <v>25598.177288410807</v>
      </c>
      <c r="I601">
        <v>1.9217</v>
      </c>
      <c r="J601">
        <v>3.956</v>
      </c>
      <c r="K601">
        <v>2.5695999999999999</v>
      </c>
      <c r="L601">
        <v>0.65</v>
      </c>
      <c r="M601" t="s">
        <v>3183</v>
      </c>
      <c r="N601" t="s">
        <v>3183</v>
      </c>
    </row>
    <row r="602" spans="1:14" x14ac:dyDescent="0.25">
      <c r="A602" t="str">
        <f t="shared" si="9"/>
        <v>15_NW_1</v>
      </c>
      <c r="B602">
        <v>15</v>
      </c>
      <c r="C602" t="s">
        <v>1703</v>
      </c>
      <c r="D602">
        <v>1</v>
      </c>
      <c r="E602">
        <v>232501.00000000035</v>
      </c>
      <c r="F602">
        <v>4008.6675355841489</v>
      </c>
      <c r="G602">
        <v>1637.1942112002657</v>
      </c>
      <c r="H602">
        <v>5645.8617467844142</v>
      </c>
      <c r="I602">
        <v>1.7242</v>
      </c>
      <c r="J602">
        <v>4.4850000000000003</v>
      </c>
      <c r="K602">
        <v>2.3433000000000002</v>
      </c>
      <c r="L602">
        <v>0.65</v>
      </c>
      <c r="M602" t="s">
        <v>3183</v>
      </c>
      <c r="N602" t="s">
        <v>3183</v>
      </c>
    </row>
    <row r="603" spans="1:14" x14ac:dyDescent="0.25">
      <c r="A603" t="str">
        <f t="shared" si="9"/>
        <v>15_NW_2</v>
      </c>
      <c r="B603">
        <v>15</v>
      </c>
      <c r="C603" t="s">
        <v>1703</v>
      </c>
      <c r="D603">
        <v>2</v>
      </c>
      <c r="E603">
        <v>465002.00000000099</v>
      </c>
      <c r="F603">
        <v>8433.7737789397215</v>
      </c>
      <c r="G603">
        <v>3306.4798006339338</v>
      </c>
      <c r="H603">
        <v>11740.253579573655</v>
      </c>
      <c r="I603">
        <v>1.8137000000000001</v>
      </c>
      <c r="J603">
        <v>4.5289999999999999</v>
      </c>
      <c r="K603">
        <v>2.4398</v>
      </c>
      <c r="L603">
        <v>0.65</v>
      </c>
      <c r="M603" t="s">
        <v>3183</v>
      </c>
      <c r="N603" t="s">
        <v>3183</v>
      </c>
    </row>
    <row r="604" spans="1:14" x14ac:dyDescent="0.25">
      <c r="A604" t="str">
        <f t="shared" si="9"/>
        <v>15_NW_3</v>
      </c>
      <c r="B604">
        <v>15</v>
      </c>
      <c r="C604" t="s">
        <v>1703</v>
      </c>
      <c r="D604">
        <v>3</v>
      </c>
      <c r="E604">
        <v>697503.0000000007</v>
      </c>
      <c r="F604">
        <v>13009.339465239218</v>
      </c>
      <c r="G604">
        <v>5012.7203060388856</v>
      </c>
      <c r="H604">
        <v>18022.059771278102</v>
      </c>
      <c r="I604">
        <v>1.8651</v>
      </c>
      <c r="J604">
        <v>4.5780000000000003</v>
      </c>
      <c r="K604">
        <v>2.4988000000000001</v>
      </c>
      <c r="L604">
        <v>0.65</v>
      </c>
      <c r="M604" t="s">
        <v>3183</v>
      </c>
      <c r="N604" t="s">
        <v>3183</v>
      </c>
    </row>
    <row r="605" spans="1:14" x14ac:dyDescent="0.25">
      <c r="A605" t="str">
        <f t="shared" si="9"/>
        <v>15_NW_4</v>
      </c>
      <c r="B605">
        <v>15</v>
      </c>
      <c r="C605" t="s">
        <v>1703</v>
      </c>
      <c r="D605">
        <v>4</v>
      </c>
      <c r="E605">
        <v>930189.16471213114</v>
      </c>
      <c r="F605">
        <v>17654.872294948244</v>
      </c>
      <c r="G605">
        <v>6723.9721769290909</v>
      </c>
      <c r="H605">
        <v>24378.844471877335</v>
      </c>
      <c r="I605">
        <v>1.8979999999999999</v>
      </c>
      <c r="J605">
        <v>4.6050000000000004</v>
      </c>
      <c r="K605">
        <v>2.5358999999999998</v>
      </c>
      <c r="L605">
        <v>0.65</v>
      </c>
      <c r="M605" t="s">
        <v>3183</v>
      </c>
      <c r="N605" t="s">
        <v>3183</v>
      </c>
    </row>
    <row r="606" spans="1:14" x14ac:dyDescent="0.25">
      <c r="A606" t="str">
        <f t="shared" si="9"/>
        <v>15_NW_5</v>
      </c>
      <c r="B606">
        <v>15</v>
      </c>
      <c r="C606" t="s">
        <v>1703</v>
      </c>
      <c r="D606">
        <v>5</v>
      </c>
      <c r="E606">
        <v>1162659.5615293561</v>
      </c>
      <c r="F606">
        <v>22343.156090710425</v>
      </c>
      <c r="G606">
        <v>8478.3657017917649</v>
      </c>
      <c r="H606">
        <v>30821.52179250219</v>
      </c>
      <c r="I606">
        <v>1.9217</v>
      </c>
      <c r="J606">
        <v>4.6459999999999999</v>
      </c>
      <c r="K606">
        <v>2.5659999999999998</v>
      </c>
      <c r="L606">
        <v>0.65</v>
      </c>
      <c r="M606" t="s">
        <v>3183</v>
      </c>
      <c r="N606" t="s">
        <v>3183</v>
      </c>
    </row>
    <row r="607" spans="1:14" x14ac:dyDescent="0.25">
      <c r="A607" t="str">
        <f t="shared" si="9"/>
        <v>16_NW_1</v>
      </c>
      <c r="B607">
        <v>16</v>
      </c>
      <c r="C607" t="s">
        <v>1703</v>
      </c>
      <c r="D607">
        <v>1</v>
      </c>
      <c r="E607">
        <v>277951.00000000023</v>
      </c>
      <c r="F607">
        <v>4792.2940124263951</v>
      </c>
      <c r="G607">
        <v>1903.8565892746974</v>
      </c>
      <c r="H607">
        <v>6696.1506017010925</v>
      </c>
      <c r="I607">
        <v>1.7242</v>
      </c>
      <c r="J607">
        <v>5.2160000000000002</v>
      </c>
      <c r="K607">
        <v>2.3408000000000002</v>
      </c>
      <c r="L607">
        <v>0.65</v>
      </c>
      <c r="M607" t="s">
        <v>3183</v>
      </c>
      <c r="N607" t="s">
        <v>3183</v>
      </c>
    </row>
    <row r="608" spans="1:14" x14ac:dyDescent="0.25">
      <c r="A608" t="str">
        <f t="shared" si="9"/>
        <v>16_NW_2</v>
      </c>
      <c r="B608">
        <v>16</v>
      </c>
      <c r="C608" t="s">
        <v>1703</v>
      </c>
      <c r="D608">
        <v>2</v>
      </c>
      <c r="E608">
        <v>555902.00000000081</v>
      </c>
      <c r="F608">
        <v>10082.433433103841</v>
      </c>
      <c r="G608">
        <v>3845.4780432475263</v>
      </c>
      <c r="H608">
        <v>13927.911476351368</v>
      </c>
      <c r="I608">
        <v>1.8137000000000001</v>
      </c>
      <c r="J608">
        <v>5.2679999999999998</v>
      </c>
      <c r="K608">
        <v>2.4371999999999998</v>
      </c>
      <c r="L608">
        <v>0.65</v>
      </c>
      <c r="M608" t="s">
        <v>3183</v>
      </c>
      <c r="N608" t="s">
        <v>3183</v>
      </c>
    </row>
    <row r="609" spans="1:14" x14ac:dyDescent="0.25">
      <c r="A609" t="str">
        <f t="shared" si="9"/>
        <v>16_NW_3</v>
      </c>
      <c r="B609">
        <v>16</v>
      </c>
      <c r="C609" t="s">
        <v>1703</v>
      </c>
      <c r="D609">
        <v>3</v>
      </c>
      <c r="E609">
        <v>833852.99999999988</v>
      </c>
      <c r="F609">
        <v>15552.444564551148</v>
      </c>
      <c r="G609">
        <v>5830.6813538696069</v>
      </c>
      <c r="H609">
        <v>21383.125918420756</v>
      </c>
      <c r="I609">
        <v>1.8651</v>
      </c>
      <c r="J609">
        <v>5.3250000000000002</v>
      </c>
      <c r="K609">
        <v>2.4961000000000002</v>
      </c>
      <c r="L609">
        <v>0.65</v>
      </c>
      <c r="M609" t="s">
        <v>3183</v>
      </c>
      <c r="N609" t="s">
        <v>3183</v>
      </c>
    </row>
    <row r="610" spans="1:14" x14ac:dyDescent="0.25">
      <c r="A610" t="str">
        <f t="shared" si="9"/>
        <v>16_NW_4</v>
      </c>
      <c r="B610">
        <v>16</v>
      </c>
      <c r="C610" t="s">
        <v>1703</v>
      </c>
      <c r="D610">
        <v>4</v>
      </c>
      <c r="E610">
        <v>1112025.3612711406</v>
      </c>
      <c r="F610">
        <v>21106.100228614752</v>
      </c>
      <c r="G610">
        <v>7821.8751073027333</v>
      </c>
      <c r="H610">
        <v>28927.975335917487</v>
      </c>
      <c r="I610">
        <v>1.8979999999999999</v>
      </c>
      <c r="J610">
        <v>5.3570000000000002</v>
      </c>
      <c r="K610">
        <v>2.5331000000000001</v>
      </c>
      <c r="L610">
        <v>0.65</v>
      </c>
      <c r="M610" t="s">
        <v>3183</v>
      </c>
      <c r="N610" t="s">
        <v>3183</v>
      </c>
    </row>
    <row r="611" spans="1:14" x14ac:dyDescent="0.25">
      <c r="A611" t="str">
        <f t="shared" si="9"/>
        <v>16_NW_5</v>
      </c>
      <c r="B611">
        <v>16</v>
      </c>
      <c r="C611" t="s">
        <v>1703</v>
      </c>
      <c r="D611">
        <v>5</v>
      </c>
      <c r="E611">
        <v>1389939.7756854633</v>
      </c>
      <c r="F611">
        <v>26710.863947118727</v>
      </c>
      <c r="G611">
        <v>9863.5599135915563</v>
      </c>
      <c r="H611">
        <v>36574.423860710282</v>
      </c>
      <c r="I611">
        <v>1.9217</v>
      </c>
      <c r="J611">
        <v>5.4050000000000002</v>
      </c>
      <c r="K611">
        <v>2.5630999999999999</v>
      </c>
      <c r="L611">
        <v>0.65</v>
      </c>
      <c r="M611" t="s">
        <v>3183</v>
      </c>
      <c r="N611" t="s">
        <v>3183</v>
      </c>
    </row>
    <row r="612" spans="1:14" x14ac:dyDescent="0.25">
      <c r="A612" t="str">
        <f t="shared" si="9"/>
        <v>17_NW_1</v>
      </c>
      <c r="B612">
        <v>17</v>
      </c>
      <c r="C612" t="s">
        <v>1703</v>
      </c>
      <c r="D612">
        <v>1</v>
      </c>
      <c r="E612">
        <v>330050.99999999965</v>
      </c>
      <c r="F612">
        <v>5459.7217004817876</v>
      </c>
      <c r="G612">
        <v>2368.3972321228116</v>
      </c>
      <c r="H612">
        <v>7828.1189326045987</v>
      </c>
      <c r="I612">
        <v>1.6541999999999999</v>
      </c>
      <c r="J612">
        <v>6.4889999999999999</v>
      </c>
      <c r="K612">
        <v>2.3170000000000002</v>
      </c>
      <c r="L612">
        <v>0.65</v>
      </c>
      <c r="M612" t="s">
        <v>3183</v>
      </c>
      <c r="N612" t="s">
        <v>3183</v>
      </c>
    </row>
    <row r="613" spans="1:14" x14ac:dyDescent="0.25">
      <c r="A613" t="str">
        <f t="shared" si="9"/>
        <v>17_NW_2</v>
      </c>
      <c r="B613">
        <v>17</v>
      </c>
      <c r="C613" t="s">
        <v>1703</v>
      </c>
      <c r="D613">
        <v>2</v>
      </c>
      <c r="E613">
        <v>660102</v>
      </c>
      <c r="F613">
        <v>11511.781113210644</v>
      </c>
      <c r="G613">
        <v>4785.0731444764597</v>
      </c>
      <c r="H613">
        <v>16296.854257687104</v>
      </c>
      <c r="I613">
        <v>1.7439</v>
      </c>
      <c r="J613">
        <v>6.5549999999999997</v>
      </c>
      <c r="K613">
        <v>2.4140000000000001</v>
      </c>
      <c r="L613">
        <v>0.65</v>
      </c>
      <c r="M613" t="s">
        <v>3183</v>
      </c>
      <c r="N613" t="s">
        <v>3183</v>
      </c>
    </row>
    <row r="614" spans="1:14" x14ac:dyDescent="0.25">
      <c r="A614" t="str">
        <f t="shared" si="9"/>
        <v>17_NW_3</v>
      </c>
      <c r="B614">
        <v>17</v>
      </c>
      <c r="C614" t="s">
        <v>1703</v>
      </c>
      <c r="D614">
        <v>3</v>
      </c>
      <c r="E614">
        <v>990152.99999999942</v>
      </c>
      <c r="F614">
        <v>17778.272265978198</v>
      </c>
      <c r="G614">
        <v>7257.8592463023588</v>
      </c>
      <c r="H614">
        <v>25036.131512280557</v>
      </c>
      <c r="I614">
        <v>1.7955000000000001</v>
      </c>
      <c r="J614">
        <v>6.6280000000000001</v>
      </c>
      <c r="K614">
        <v>2.4737</v>
      </c>
      <c r="L614">
        <v>0.65</v>
      </c>
      <c r="M614" t="s">
        <v>3183</v>
      </c>
      <c r="N614" t="s">
        <v>3183</v>
      </c>
    </row>
    <row r="615" spans="1:14" x14ac:dyDescent="0.25">
      <c r="A615" t="str">
        <f t="shared" si="9"/>
        <v>17_NW_4</v>
      </c>
      <c r="B615">
        <v>17</v>
      </c>
      <c r="C615" t="s">
        <v>1703</v>
      </c>
      <c r="D615">
        <v>4</v>
      </c>
      <c r="E615">
        <v>1320450.3079947869</v>
      </c>
      <c r="F615">
        <v>24142.884416488567</v>
      </c>
      <c r="G615">
        <v>9738.6964385339779</v>
      </c>
      <c r="H615">
        <v>33881.580855022548</v>
      </c>
      <c r="I615">
        <v>1.8284</v>
      </c>
      <c r="J615">
        <v>6.67</v>
      </c>
      <c r="K615">
        <v>2.5110999999999999</v>
      </c>
      <c r="L615">
        <v>0.65</v>
      </c>
      <c r="M615" t="s">
        <v>3183</v>
      </c>
      <c r="N615" t="s">
        <v>3183</v>
      </c>
    </row>
    <row r="616" spans="1:14" x14ac:dyDescent="0.25">
      <c r="A616" t="str">
        <f t="shared" si="9"/>
        <v>17_NW_5</v>
      </c>
      <c r="B616">
        <v>17</v>
      </c>
      <c r="C616" t="s">
        <v>1703</v>
      </c>
      <c r="D616">
        <v>5</v>
      </c>
      <c r="E616">
        <v>1650455.1125188819</v>
      </c>
      <c r="F616">
        <v>30568.857587672068</v>
      </c>
      <c r="G616">
        <v>12282.909754243346</v>
      </c>
      <c r="H616">
        <v>42851.767341915416</v>
      </c>
      <c r="I616">
        <v>1.8521000000000001</v>
      </c>
      <c r="J616">
        <v>6.73</v>
      </c>
      <c r="K616">
        <v>2.5415000000000001</v>
      </c>
      <c r="L616">
        <v>0.65</v>
      </c>
      <c r="M616" t="s">
        <v>3183</v>
      </c>
      <c r="N616" t="s">
        <v>3183</v>
      </c>
    </row>
    <row r="617" spans="1:14" x14ac:dyDescent="0.25">
      <c r="A617" t="str">
        <f t="shared" si="9"/>
        <v>18_NW_1</v>
      </c>
      <c r="B617">
        <v>18</v>
      </c>
      <c r="C617" t="s">
        <v>1703</v>
      </c>
      <c r="D617">
        <v>1</v>
      </c>
      <c r="E617">
        <v>382501.00000000012</v>
      </c>
      <c r="F617">
        <v>6327.3524702424211</v>
      </c>
      <c r="G617">
        <v>2716.3126648976827</v>
      </c>
      <c r="H617">
        <v>9043.6651351401033</v>
      </c>
      <c r="I617">
        <v>1.6541999999999999</v>
      </c>
      <c r="J617">
        <v>7.4420000000000002</v>
      </c>
      <c r="K617">
        <v>2.3193999999999999</v>
      </c>
      <c r="L617">
        <v>0.65</v>
      </c>
      <c r="M617" t="s">
        <v>3183</v>
      </c>
      <c r="N617" t="s">
        <v>3183</v>
      </c>
    </row>
    <row r="618" spans="1:14" x14ac:dyDescent="0.25">
      <c r="A618" t="str">
        <f t="shared" si="9"/>
        <v>18_NW_2</v>
      </c>
      <c r="B618">
        <v>18</v>
      </c>
      <c r="C618" t="s">
        <v>1703</v>
      </c>
      <c r="D618">
        <v>2</v>
      </c>
      <c r="E618">
        <v>765002</v>
      </c>
      <c r="F618">
        <v>13341.173902167178</v>
      </c>
      <c r="G618">
        <v>5488.3123642530136</v>
      </c>
      <c r="H618">
        <v>18829.486266420194</v>
      </c>
      <c r="I618">
        <v>1.7439</v>
      </c>
      <c r="J618">
        <v>7.5179999999999998</v>
      </c>
      <c r="K618">
        <v>2.4163999999999999</v>
      </c>
      <c r="L618">
        <v>0.65</v>
      </c>
      <c r="M618" t="s">
        <v>3183</v>
      </c>
      <c r="N618" t="s">
        <v>3183</v>
      </c>
    </row>
    <row r="619" spans="1:14" x14ac:dyDescent="0.25">
      <c r="A619" t="str">
        <f t="shared" si="9"/>
        <v>18_NW_3</v>
      </c>
      <c r="B619">
        <v>18</v>
      </c>
      <c r="C619" t="s">
        <v>1703</v>
      </c>
      <c r="D619">
        <v>3</v>
      </c>
      <c r="E619">
        <v>1147503.0000000009</v>
      </c>
      <c r="F619">
        <v>20603.503458583473</v>
      </c>
      <c r="G619">
        <v>8325.0756136350992</v>
      </c>
      <c r="H619">
        <v>28928.57907221857</v>
      </c>
      <c r="I619">
        <v>1.7955000000000001</v>
      </c>
      <c r="J619">
        <v>7.6029999999999998</v>
      </c>
      <c r="K619">
        <v>2.476</v>
      </c>
      <c r="L619">
        <v>0.65</v>
      </c>
      <c r="M619" t="s">
        <v>3183</v>
      </c>
      <c r="N619" t="s">
        <v>3183</v>
      </c>
    </row>
    <row r="620" spans="1:14" x14ac:dyDescent="0.25">
      <c r="A620" t="str">
        <f t="shared" si="9"/>
        <v>18_NW_4</v>
      </c>
      <c r="B620">
        <v>18</v>
      </c>
      <c r="C620" t="s">
        <v>1703</v>
      </c>
      <c r="D620">
        <v>4</v>
      </c>
      <c r="E620">
        <v>1530289.4499889847</v>
      </c>
      <c r="F620">
        <v>27979.546894847488</v>
      </c>
      <c r="G620">
        <v>11171.168418030102</v>
      </c>
      <c r="H620">
        <v>39150.71531287759</v>
      </c>
      <c r="I620">
        <v>1.8284</v>
      </c>
      <c r="J620">
        <v>7.6509999999999998</v>
      </c>
      <c r="K620">
        <v>2.5133999999999999</v>
      </c>
      <c r="L620">
        <v>0.65</v>
      </c>
      <c r="M620" t="s">
        <v>3183</v>
      </c>
      <c r="N620" t="s">
        <v>3183</v>
      </c>
    </row>
    <row r="621" spans="1:14" x14ac:dyDescent="0.25">
      <c r="A621" t="str">
        <f t="shared" si="9"/>
        <v>18_NW_5</v>
      </c>
      <c r="B621">
        <v>18</v>
      </c>
      <c r="C621" t="s">
        <v>1703</v>
      </c>
      <c r="D621">
        <v>5</v>
      </c>
      <c r="E621">
        <v>1912736.9133666772</v>
      </c>
      <c r="F621">
        <v>35426.702528221889</v>
      </c>
      <c r="G621">
        <v>14090.234081634893</v>
      </c>
      <c r="H621">
        <v>49516.936609856784</v>
      </c>
      <c r="I621">
        <v>1.8521000000000001</v>
      </c>
      <c r="J621">
        <v>7.7210000000000001</v>
      </c>
      <c r="K621">
        <v>2.5438000000000001</v>
      </c>
      <c r="L621">
        <v>0.65</v>
      </c>
      <c r="M621" t="s">
        <v>3183</v>
      </c>
      <c r="N621" t="s">
        <v>3183</v>
      </c>
    </row>
    <row r="622" spans="1:14" x14ac:dyDescent="0.25">
      <c r="A622" t="str">
        <f t="shared" si="9"/>
        <v>19_NW_1</v>
      </c>
      <c r="B622">
        <v>19</v>
      </c>
      <c r="C622" t="s">
        <v>1703</v>
      </c>
      <c r="D622">
        <v>1</v>
      </c>
      <c r="E622">
        <v>432500.99999999971</v>
      </c>
      <c r="F622">
        <v>7154.4552059532525</v>
      </c>
      <c r="G622">
        <v>3048.0794714256449</v>
      </c>
      <c r="H622">
        <v>10202.534677378897</v>
      </c>
      <c r="I622">
        <v>1.6541999999999999</v>
      </c>
      <c r="J622">
        <v>8.3510000000000009</v>
      </c>
      <c r="K622">
        <v>2.3212000000000002</v>
      </c>
      <c r="L622">
        <v>0.65</v>
      </c>
      <c r="M622" t="s">
        <v>3183</v>
      </c>
      <c r="N622" t="s">
        <v>3183</v>
      </c>
    </row>
    <row r="623" spans="1:14" x14ac:dyDescent="0.25">
      <c r="A623" t="str">
        <f t="shared" si="9"/>
        <v>19_NW_2</v>
      </c>
      <c r="B623">
        <v>19</v>
      </c>
      <c r="C623" t="s">
        <v>1703</v>
      </c>
      <c r="D623">
        <v>2</v>
      </c>
      <c r="E623">
        <v>865001.99999999965</v>
      </c>
      <c r="F623">
        <v>15085.113643784489</v>
      </c>
      <c r="G623">
        <v>6158.9104838710637</v>
      </c>
      <c r="H623">
        <v>21244.024127655553</v>
      </c>
      <c r="I623">
        <v>1.7439</v>
      </c>
      <c r="J623">
        <v>8.4369999999999994</v>
      </c>
      <c r="K623">
        <v>2.4182000000000001</v>
      </c>
      <c r="L623">
        <v>0.65</v>
      </c>
      <c r="M623" t="s">
        <v>3183</v>
      </c>
      <c r="N623" t="s">
        <v>3183</v>
      </c>
    </row>
    <row r="624" spans="1:14" x14ac:dyDescent="0.25">
      <c r="A624" t="str">
        <f t="shared" si="9"/>
        <v>19_NW_3</v>
      </c>
      <c r="B624">
        <v>19</v>
      </c>
      <c r="C624" t="s">
        <v>1703</v>
      </c>
      <c r="D624">
        <v>3</v>
      </c>
      <c r="E624">
        <v>1297502.9999999988</v>
      </c>
      <c r="F624">
        <v>23296.764843335866</v>
      </c>
      <c r="G624">
        <v>9342.7567741295152</v>
      </c>
      <c r="H624">
        <v>32639.521617465383</v>
      </c>
      <c r="I624">
        <v>1.7955000000000001</v>
      </c>
      <c r="J624">
        <v>8.532</v>
      </c>
      <c r="K624">
        <v>2.4777999999999998</v>
      </c>
      <c r="L624">
        <v>0.65</v>
      </c>
      <c r="M624" t="s">
        <v>3183</v>
      </c>
      <c r="N624" t="s">
        <v>3183</v>
      </c>
    </row>
    <row r="625" spans="1:14" x14ac:dyDescent="0.25">
      <c r="A625" t="str">
        <f t="shared" si="9"/>
        <v>19_NW_4</v>
      </c>
      <c r="B625">
        <v>19</v>
      </c>
      <c r="C625" t="s">
        <v>1703</v>
      </c>
      <c r="D625">
        <v>4</v>
      </c>
      <c r="E625">
        <v>1730326.7636154792</v>
      </c>
      <c r="F625">
        <v>31636.994443330685</v>
      </c>
      <c r="G625">
        <v>12537.151745987961</v>
      </c>
      <c r="H625">
        <v>44174.14618931865</v>
      </c>
      <c r="I625">
        <v>1.8284</v>
      </c>
      <c r="J625">
        <v>8.5869999999999997</v>
      </c>
      <c r="K625">
        <v>2.5152000000000001</v>
      </c>
      <c r="L625">
        <v>0.65</v>
      </c>
      <c r="M625" t="s">
        <v>3183</v>
      </c>
      <c r="N625" t="s">
        <v>3183</v>
      </c>
    </row>
    <row r="626" spans="1:14" x14ac:dyDescent="0.25">
      <c r="A626" t="str">
        <f t="shared" si="9"/>
        <v>19_NW_5</v>
      </c>
      <c r="B626">
        <v>19</v>
      </c>
      <c r="C626" t="s">
        <v>1703</v>
      </c>
      <c r="D626">
        <v>5</v>
      </c>
      <c r="E626">
        <v>2162767.2287601843</v>
      </c>
      <c r="F626">
        <v>40057.631928174073</v>
      </c>
      <c r="G626">
        <v>15813.670894674126</v>
      </c>
      <c r="H626">
        <v>55871.3028228482</v>
      </c>
      <c r="I626">
        <v>1.8521000000000001</v>
      </c>
      <c r="J626">
        <v>8.6649999999999991</v>
      </c>
      <c r="K626">
        <v>2.5455000000000001</v>
      </c>
      <c r="L626">
        <v>0.65</v>
      </c>
      <c r="M626" t="s">
        <v>3183</v>
      </c>
      <c r="N626" t="s">
        <v>3183</v>
      </c>
    </row>
    <row r="627" spans="1:14" x14ac:dyDescent="0.25">
      <c r="A627" t="str">
        <f t="shared" si="9"/>
        <v>20_NW_1</v>
      </c>
      <c r="B627">
        <v>20</v>
      </c>
      <c r="C627" t="s">
        <v>1703</v>
      </c>
      <c r="D627">
        <v>1</v>
      </c>
      <c r="E627">
        <v>482500.99999999983</v>
      </c>
      <c r="F627">
        <v>7981.557941664053</v>
      </c>
      <c r="G627">
        <v>3379.846277953583</v>
      </c>
      <c r="H627">
        <v>11361.404219617636</v>
      </c>
      <c r="I627">
        <v>1.6541999999999999</v>
      </c>
      <c r="J627">
        <v>9.26</v>
      </c>
      <c r="K627">
        <v>2.3226</v>
      </c>
      <c r="L627">
        <v>0.65</v>
      </c>
      <c r="M627" t="s">
        <v>3183</v>
      </c>
      <c r="N627" t="s">
        <v>3183</v>
      </c>
    </row>
    <row r="628" spans="1:14" x14ac:dyDescent="0.25">
      <c r="A628" t="str">
        <f t="shared" si="9"/>
        <v>20_NW_2</v>
      </c>
      <c r="B628">
        <v>20</v>
      </c>
      <c r="C628" t="s">
        <v>1703</v>
      </c>
      <c r="D628">
        <v>2</v>
      </c>
      <c r="E628">
        <v>965001.99999999884</v>
      </c>
      <c r="F628">
        <v>16829.053385401789</v>
      </c>
      <c r="G628">
        <v>6829.5086034890428</v>
      </c>
      <c r="H628">
        <v>23658.561988890833</v>
      </c>
      <c r="I628">
        <v>1.7439</v>
      </c>
      <c r="J628">
        <v>9.3550000000000004</v>
      </c>
      <c r="K628">
        <v>2.4195000000000002</v>
      </c>
      <c r="L628">
        <v>0.65</v>
      </c>
      <c r="M628" t="s">
        <v>3183</v>
      </c>
      <c r="N628" t="s">
        <v>3183</v>
      </c>
    </row>
    <row r="629" spans="1:14" x14ac:dyDescent="0.25">
      <c r="A629" t="str">
        <f t="shared" si="9"/>
        <v>20_NW_3</v>
      </c>
      <c r="B629">
        <v>20</v>
      </c>
      <c r="C629" t="s">
        <v>1703</v>
      </c>
      <c r="D629">
        <v>3</v>
      </c>
      <c r="E629">
        <v>1447502.9999999979</v>
      </c>
      <c r="F629">
        <v>25990.026228088253</v>
      </c>
      <c r="G629">
        <v>10360.437934623707</v>
      </c>
      <c r="H629">
        <v>36350.464162711956</v>
      </c>
      <c r="I629">
        <v>1.7955000000000001</v>
      </c>
      <c r="J629">
        <v>9.4619999999999997</v>
      </c>
      <c r="K629">
        <v>2.4790999999999999</v>
      </c>
      <c r="L629">
        <v>0.65</v>
      </c>
      <c r="M629" t="s">
        <v>3183</v>
      </c>
      <c r="N629" t="s">
        <v>3183</v>
      </c>
    </row>
    <row r="630" spans="1:14" x14ac:dyDescent="0.25">
      <c r="A630" t="str">
        <f t="shared" si="9"/>
        <v>20_NW_4</v>
      </c>
      <c r="B630">
        <v>20</v>
      </c>
      <c r="C630" t="s">
        <v>1703</v>
      </c>
      <c r="D630">
        <v>4</v>
      </c>
      <c r="E630">
        <v>1930364.0772419765</v>
      </c>
      <c r="F630">
        <v>35294.441991813816</v>
      </c>
      <c r="G630">
        <v>13903.135073945597</v>
      </c>
      <c r="H630">
        <v>49197.577065759411</v>
      </c>
      <c r="I630">
        <v>1.8284</v>
      </c>
      <c r="J630">
        <v>9.5229999999999997</v>
      </c>
      <c r="K630">
        <v>2.5165000000000002</v>
      </c>
      <c r="L630">
        <v>0.65</v>
      </c>
      <c r="M630" t="s">
        <v>3183</v>
      </c>
      <c r="N630" t="s">
        <v>3183</v>
      </c>
    </row>
    <row r="631" spans="1:14" x14ac:dyDescent="0.25">
      <c r="A631" t="str">
        <f t="shared" si="9"/>
        <v>20_NW_5</v>
      </c>
      <c r="B631">
        <v>20</v>
      </c>
      <c r="C631" t="s">
        <v>1703</v>
      </c>
      <c r="D631">
        <v>5</v>
      </c>
      <c r="E631">
        <v>2412797.544153701</v>
      </c>
      <c r="F631">
        <v>44688.561328126074</v>
      </c>
      <c r="G631">
        <v>17537.10770771293</v>
      </c>
      <c r="H631">
        <v>62225.669035839004</v>
      </c>
      <c r="I631">
        <v>1.8521000000000001</v>
      </c>
      <c r="J631">
        <v>9.609</v>
      </c>
      <c r="K631">
        <v>2.5468999999999999</v>
      </c>
      <c r="L631">
        <v>0.65</v>
      </c>
      <c r="M631" t="s">
        <v>3183</v>
      </c>
      <c r="N631" t="s">
        <v>3183</v>
      </c>
    </row>
    <row r="632" spans="1:14" x14ac:dyDescent="0.25">
      <c r="A632" t="str">
        <f t="shared" si="9"/>
        <v>21_NW_1</v>
      </c>
      <c r="B632">
        <v>21</v>
      </c>
      <c r="C632" t="s">
        <v>1703</v>
      </c>
      <c r="D632">
        <v>1</v>
      </c>
      <c r="E632">
        <v>651241.99999999919</v>
      </c>
      <c r="F632">
        <v>10772.880796195632</v>
      </c>
      <c r="G632">
        <v>4499.9235605182675</v>
      </c>
      <c r="H632">
        <v>15272.804356713899</v>
      </c>
      <c r="I632">
        <v>1.6541999999999999</v>
      </c>
      <c r="J632">
        <v>12.329000000000001</v>
      </c>
      <c r="K632">
        <v>2.3258000000000001</v>
      </c>
      <c r="L632">
        <v>0.65</v>
      </c>
      <c r="M632" t="s">
        <v>3183</v>
      </c>
      <c r="N632" t="s">
        <v>3183</v>
      </c>
    </row>
    <row r="633" spans="1:14" x14ac:dyDescent="0.25">
      <c r="A633" t="str">
        <f t="shared" si="9"/>
        <v>21_NW_2</v>
      </c>
      <c r="B633">
        <v>21</v>
      </c>
      <c r="C633" t="s">
        <v>1703</v>
      </c>
      <c r="D633">
        <v>2</v>
      </c>
      <c r="E633">
        <v>1302483.9999999993</v>
      </c>
      <c r="F633">
        <v>22714.536104206691</v>
      </c>
      <c r="G633">
        <v>9093.5136929851942</v>
      </c>
      <c r="H633">
        <v>31808.049797191885</v>
      </c>
      <c r="I633">
        <v>1.7439</v>
      </c>
      <c r="J633">
        <v>12.457000000000001</v>
      </c>
      <c r="K633">
        <v>2.4226999999999999</v>
      </c>
      <c r="L633">
        <v>0.65</v>
      </c>
      <c r="M633" t="s">
        <v>3183</v>
      </c>
      <c r="N633" t="s">
        <v>3183</v>
      </c>
    </row>
    <row r="634" spans="1:14" x14ac:dyDescent="0.25">
      <c r="A634" t="str">
        <f t="shared" si="9"/>
        <v>21_NW_3</v>
      </c>
      <c r="B634">
        <v>21</v>
      </c>
      <c r="C634" t="s">
        <v>1703</v>
      </c>
      <c r="D634">
        <v>3</v>
      </c>
      <c r="E634">
        <v>1953725.999999997</v>
      </c>
      <c r="F634">
        <v>35079.298614578365</v>
      </c>
      <c r="G634">
        <v>13796.229540347385</v>
      </c>
      <c r="H634">
        <v>48875.528154925749</v>
      </c>
      <c r="I634">
        <v>1.7955000000000001</v>
      </c>
      <c r="J634">
        <v>12.599</v>
      </c>
      <c r="K634">
        <v>2.4823</v>
      </c>
      <c r="L634">
        <v>0.65</v>
      </c>
      <c r="M634" t="s">
        <v>3183</v>
      </c>
      <c r="N634" t="s">
        <v>3183</v>
      </c>
    </row>
    <row r="635" spans="1:14" x14ac:dyDescent="0.25">
      <c r="A635" t="str">
        <f t="shared" si="9"/>
        <v>21_NW_4</v>
      </c>
      <c r="B635">
        <v>21</v>
      </c>
      <c r="C635" t="s">
        <v>1703</v>
      </c>
      <c r="D635">
        <v>4</v>
      </c>
      <c r="E635">
        <v>2605454.0040149516</v>
      </c>
      <c r="F635">
        <v>47637.669127386034</v>
      </c>
      <c r="G635">
        <v>18514.829096721103</v>
      </c>
      <c r="H635">
        <v>66152.498224107141</v>
      </c>
      <c r="I635">
        <v>1.8284</v>
      </c>
      <c r="J635">
        <v>12.680999999999999</v>
      </c>
      <c r="K635">
        <v>2.5196000000000001</v>
      </c>
      <c r="L635">
        <v>0.65</v>
      </c>
      <c r="M635" t="s">
        <v>3183</v>
      </c>
      <c r="N635" t="s">
        <v>3183</v>
      </c>
    </row>
    <row r="636" spans="1:14" x14ac:dyDescent="0.25">
      <c r="A636" t="str">
        <f t="shared" si="9"/>
        <v>21_NW_5</v>
      </c>
      <c r="B636">
        <v>21</v>
      </c>
      <c r="C636" t="s">
        <v>1703</v>
      </c>
      <c r="D636">
        <v>5</v>
      </c>
      <c r="E636">
        <v>3256604.8531500278</v>
      </c>
      <c r="F636">
        <v>60317.114485672704</v>
      </c>
      <c r="G636">
        <v>23355.599967639668</v>
      </c>
      <c r="H636">
        <v>83672.714453312365</v>
      </c>
      <c r="I636">
        <v>1.8521000000000001</v>
      </c>
      <c r="J636">
        <v>12.798</v>
      </c>
      <c r="K636">
        <v>2.5499999999999998</v>
      </c>
      <c r="L636">
        <v>0.65</v>
      </c>
      <c r="M636" t="s">
        <v>3183</v>
      </c>
      <c r="N636" t="s">
        <v>3183</v>
      </c>
    </row>
    <row r="637" spans="1:14" x14ac:dyDescent="0.25">
      <c r="A637" t="str">
        <f t="shared" si="9"/>
        <v>1_SC_1</v>
      </c>
      <c r="B637">
        <v>1</v>
      </c>
      <c r="C637" t="s">
        <v>481</v>
      </c>
      <c r="D637">
        <v>1</v>
      </c>
      <c r="E637">
        <v>1300.9999999999995</v>
      </c>
      <c r="F637">
        <v>23.13341558304608</v>
      </c>
      <c r="G637">
        <v>118.21488985499916</v>
      </c>
      <c r="H637">
        <v>141.34830543804523</v>
      </c>
      <c r="I637">
        <v>1.7781</v>
      </c>
      <c r="J637">
        <v>0.32400000000000001</v>
      </c>
      <c r="K637">
        <v>5.2706</v>
      </c>
      <c r="L637">
        <v>0.2</v>
      </c>
      <c r="M637" t="s">
        <v>3183</v>
      </c>
      <c r="N637" t="s">
        <v>3183</v>
      </c>
    </row>
    <row r="638" spans="1:14" x14ac:dyDescent="0.25">
      <c r="A638" t="str">
        <f t="shared" si="9"/>
        <v>1_SC_2</v>
      </c>
      <c r="B638">
        <v>1</v>
      </c>
      <c r="C638" t="s">
        <v>481</v>
      </c>
      <c r="D638">
        <v>2</v>
      </c>
      <c r="E638">
        <v>2602.0000000000036</v>
      </c>
      <c r="F638">
        <v>48.655190492285918</v>
      </c>
      <c r="G638">
        <v>237.34849543099944</v>
      </c>
      <c r="H638">
        <v>286.00368592328533</v>
      </c>
      <c r="I638">
        <v>1.8698999999999999</v>
      </c>
      <c r="J638">
        <v>0.32500000000000001</v>
      </c>
      <c r="K638">
        <v>5.3977000000000004</v>
      </c>
      <c r="L638">
        <v>0.2</v>
      </c>
      <c r="M638" t="s">
        <v>3183</v>
      </c>
      <c r="N638" t="s">
        <v>3183</v>
      </c>
    </row>
    <row r="639" spans="1:14" x14ac:dyDescent="0.25">
      <c r="A639" t="str">
        <f t="shared" si="9"/>
        <v>1_SC_3</v>
      </c>
      <c r="B639">
        <v>1</v>
      </c>
      <c r="C639" t="s">
        <v>481</v>
      </c>
      <c r="D639">
        <v>3</v>
      </c>
      <c r="E639">
        <v>3903.0000000000036</v>
      </c>
      <c r="F639">
        <v>75.01645103961242</v>
      </c>
      <c r="G639">
        <v>356.59081465600383</v>
      </c>
      <c r="H639">
        <v>431.60726569561626</v>
      </c>
      <c r="I639">
        <v>1.9219999999999999</v>
      </c>
      <c r="J639">
        <v>0.32600000000000001</v>
      </c>
      <c r="K639">
        <v>5.4642999999999997</v>
      </c>
      <c r="L639">
        <v>0.2</v>
      </c>
      <c r="M639" t="s">
        <v>3183</v>
      </c>
      <c r="N639" t="s">
        <v>3183</v>
      </c>
    </row>
    <row r="640" spans="1:14" x14ac:dyDescent="0.25">
      <c r="A640" t="str">
        <f t="shared" si="9"/>
        <v>1_SC_4</v>
      </c>
      <c r="B640">
        <v>1</v>
      </c>
      <c r="C640" t="s">
        <v>481</v>
      </c>
      <c r="D640">
        <v>4</v>
      </c>
      <c r="E640">
        <v>5204.9985594463351</v>
      </c>
      <c r="F640">
        <v>101.77327114533153</v>
      </c>
      <c r="G640">
        <v>476.32253319140807</v>
      </c>
      <c r="H640">
        <v>578.09580433673955</v>
      </c>
      <c r="I640">
        <v>1.9553</v>
      </c>
      <c r="J640">
        <v>0.32600000000000001</v>
      </c>
      <c r="K640">
        <v>5.5136000000000003</v>
      </c>
      <c r="L640">
        <v>0.2</v>
      </c>
      <c r="M640" t="s">
        <v>3183</v>
      </c>
      <c r="N640" t="s">
        <v>3183</v>
      </c>
    </row>
    <row r="641" spans="1:14" x14ac:dyDescent="0.25">
      <c r="A641" t="str">
        <f t="shared" si="9"/>
        <v>1_SC_5</v>
      </c>
      <c r="B641">
        <v>1</v>
      </c>
      <c r="C641" t="s">
        <v>481</v>
      </c>
      <c r="D641">
        <v>5</v>
      </c>
      <c r="E641">
        <v>6505.8288634884539</v>
      </c>
      <c r="F641">
        <v>128.80966929317211</v>
      </c>
      <c r="G641">
        <v>596.94128074660216</v>
      </c>
      <c r="H641">
        <v>725.75095003977424</v>
      </c>
      <c r="I641">
        <v>1.9799</v>
      </c>
      <c r="J641">
        <v>0.32700000000000001</v>
      </c>
      <c r="K641">
        <v>5.5621</v>
      </c>
      <c r="L641">
        <v>0.2</v>
      </c>
      <c r="M641" t="s">
        <v>3183</v>
      </c>
      <c r="N641" t="s">
        <v>3183</v>
      </c>
    </row>
    <row r="642" spans="1:14" x14ac:dyDescent="0.25">
      <c r="A642" t="str">
        <f t="shared" si="9"/>
        <v>2_SC_1</v>
      </c>
      <c r="B642">
        <v>2</v>
      </c>
      <c r="C642" t="s">
        <v>481</v>
      </c>
      <c r="D642">
        <v>1</v>
      </c>
      <c r="E642">
        <v>7201.0000000000036</v>
      </c>
      <c r="F642">
        <v>128.04283290815889</v>
      </c>
      <c r="G642">
        <v>183.22396469000145</v>
      </c>
      <c r="H642">
        <v>311.26679759816034</v>
      </c>
      <c r="I642">
        <v>1.7781</v>
      </c>
      <c r="J642">
        <v>0.502</v>
      </c>
      <c r="K642">
        <v>3.3258999999999999</v>
      </c>
      <c r="L642">
        <v>0.2</v>
      </c>
      <c r="M642" t="s">
        <v>3183</v>
      </c>
      <c r="N642" t="s">
        <v>3183</v>
      </c>
    </row>
    <row r="643" spans="1:14" x14ac:dyDescent="0.25">
      <c r="A643" t="str">
        <f t="shared" si="9"/>
        <v>2_SC_2</v>
      </c>
      <c r="B643">
        <v>2</v>
      </c>
      <c r="C643" t="s">
        <v>481</v>
      </c>
      <c r="D643">
        <v>2</v>
      </c>
      <c r="E643">
        <v>14402.000000000013</v>
      </c>
      <c r="F643">
        <v>269.30517043424345</v>
      </c>
      <c r="G643">
        <v>371.29206681799911</v>
      </c>
      <c r="H643">
        <v>640.59723725224262</v>
      </c>
      <c r="I643">
        <v>1.8698999999999999</v>
      </c>
      <c r="J643">
        <v>0.50900000000000001</v>
      </c>
      <c r="K643">
        <v>3.4512999999999998</v>
      </c>
      <c r="L643">
        <v>0.2</v>
      </c>
      <c r="M643" t="s">
        <v>3183</v>
      </c>
      <c r="N643" t="s">
        <v>3183</v>
      </c>
    </row>
    <row r="644" spans="1:14" x14ac:dyDescent="0.25">
      <c r="A644" t="str">
        <f t="shared" si="9"/>
        <v>2_SC_3</v>
      </c>
      <c r="B644">
        <v>2</v>
      </c>
      <c r="C644" t="s">
        <v>481</v>
      </c>
      <c r="D644">
        <v>3</v>
      </c>
      <c r="E644">
        <v>21603</v>
      </c>
      <c r="F644">
        <v>415.21403838297277</v>
      </c>
      <c r="G644">
        <v>559.9333863679982</v>
      </c>
      <c r="H644">
        <v>975.14742475097091</v>
      </c>
      <c r="I644">
        <v>1.9219999999999999</v>
      </c>
      <c r="J644">
        <v>0.51100000000000001</v>
      </c>
      <c r="K644">
        <v>3.5173000000000001</v>
      </c>
      <c r="L644">
        <v>0.2</v>
      </c>
      <c r="M644" t="s">
        <v>3183</v>
      </c>
      <c r="N644" t="s">
        <v>3183</v>
      </c>
    </row>
    <row r="645" spans="1:14" x14ac:dyDescent="0.25">
      <c r="A645" t="str">
        <f t="shared" si="9"/>
        <v>2_SC_4</v>
      </c>
      <c r="B645">
        <v>2</v>
      </c>
      <c r="C645" t="s">
        <v>481</v>
      </c>
      <c r="D645">
        <v>4</v>
      </c>
      <c r="E645">
        <v>28809.526999671802</v>
      </c>
      <c r="F645">
        <v>563.31231784591091</v>
      </c>
      <c r="G645">
        <v>751.15517500920612</v>
      </c>
      <c r="H645">
        <v>1314.4674928551171</v>
      </c>
      <c r="I645">
        <v>1.9553</v>
      </c>
      <c r="J645">
        <v>0.51400000000000001</v>
      </c>
      <c r="K645">
        <v>3.5661</v>
      </c>
      <c r="L645">
        <v>0.2</v>
      </c>
      <c r="M645" t="s">
        <v>3183</v>
      </c>
      <c r="N645" t="s">
        <v>3183</v>
      </c>
    </row>
    <row r="646" spans="1:14" x14ac:dyDescent="0.25">
      <c r="A646" t="str">
        <f t="shared" si="9"/>
        <v>2_SC_5</v>
      </c>
      <c r="B646">
        <v>2</v>
      </c>
      <c r="C646" t="s">
        <v>481</v>
      </c>
      <c r="D646">
        <v>5</v>
      </c>
      <c r="E646">
        <v>36009.587737110094</v>
      </c>
      <c r="F646">
        <v>712.95805425067681</v>
      </c>
      <c r="G646">
        <v>947.05402575479809</v>
      </c>
      <c r="H646">
        <v>1660.0120800054749</v>
      </c>
      <c r="I646">
        <v>1.9799</v>
      </c>
      <c r="J646">
        <v>0.51900000000000002</v>
      </c>
      <c r="K646">
        <v>3.6133999999999999</v>
      </c>
      <c r="L646">
        <v>0.2</v>
      </c>
      <c r="M646" t="s">
        <v>3183</v>
      </c>
      <c r="N646" t="s">
        <v>3183</v>
      </c>
    </row>
    <row r="647" spans="1:14" x14ac:dyDescent="0.25">
      <c r="A647" t="str">
        <f t="shared" si="9"/>
        <v>3_SC_1</v>
      </c>
      <c r="B647">
        <v>3</v>
      </c>
      <c r="C647" t="s">
        <v>481</v>
      </c>
      <c r="D647">
        <v>1</v>
      </c>
      <c r="E647">
        <v>16501.000000000004</v>
      </c>
      <c r="F647">
        <v>293.40852462401443</v>
      </c>
      <c r="G647">
        <v>286.96185006500156</v>
      </c>
      <c r="H647">
        <v>580.37037468901599</v>
      </c>
      <c r="I647">
        <v>1.7781</v>
      </c>
      <c r="J647">
        <v>0.78600000000000003</v>
      </c>
      <c r="K647">
        <v>3.0918000000000001</v>
      </c>
      <c r="L647">
        <v>0.2</v>
      </c>
      <c r="M647" t="s">
        <v>3183</v>
      </c>
      <c r="N647" t="s">
        <v>3183</v>
      </c>
    </row>
    <row r="648" spans="1:14" x14ac:dyDescent="0.25">
      <c r="A648" t="str">
        <f t="shared" ref="A648:A711" si="10">B648&amp;"_"&amp;C648&amp;"_"&amp;D648</f>
        <v>3_SC_2</v>
      </c>
      <c r="B648">
        <v>3</v>
      </c>
      <c r="C648" t="s">
        <v>481</v>
      </c>
      <c r="D648">
        <v>2</v>
      </c>
      <c r="E648">
        <v>33002.000000000036</v>
      </c>
      <c r="F648">
        <v>617.10937610546512</v>
      </c>
      <c r="G648">
        <v>585.03180839300273</v>
      </c>
      <c r="H648">
        <v>1202.1411844984677</v>
      </c>
      <c r="I648">
        <v>1.8698999999999999</v>
      </c>
      <c r="J648">
        <v>0.80100000000000005</v>
      </c>
      <c r="K648">
        <v>3.2172999999999998</v>
      </c>
      <c r="L648">
        <v>0.2</v>
      </c>
      <c r="M648" t="s">
        <v>3183</v>
      </c>
      <c r="N648" t="s">
        <v>3183</v>
      </c>
    </row>
    <row r="649" spans="1:14" x14ac:dyDescent="0.25">
      <c r="A649" t="str">
        <f t="shared" si="10"/>
        <v>3_SC_3</v>
      </c>
      <c r="B649">
        <v>3</v>
      </c>
      <c r="C649" t="s">
        <v>481</v>
      </c>
      <c r="D649">
        <v>3</v>
      </c>
      <c r="E649">
        <v>49503.000000000036</v>
      </c>
      <c r="F649">
        <v>951.45769300894835</v>
      </c>
      <c r="G649">
        <v>884.41621356799737</v>
      </c>
      <c r="H649">
        <v>1835.8739065769457</v>
      </c>
      <c r="I649">
        <v>1.9219999999999999</v>
      </c>
      <c r="J649">
        <v>0.80800000000000005</v>
      </c>
      <c r="K649">
        <v>3.2833000000000001</v>
      </c>
      <c r="L649">
        <v>0.2</v>
      </c>
      <c r="M649" t="s">
        <v>3183</v>
      </c>
      <c r="N649" t="s">
        <v>3183</v>
      </c>
    </row>
    <row r="650" spans="1:14" x14ac:dyDescent="0.25">
      <c r="A650" t="str">
        <f t="shared" si="10"/>
        <v>3_SC_4</v>
      </c>
      <c r="B650">
        <v>3</v>
      </c>
      <c r="C650" t="s">
        <v>481</v>
      </c>
      <c r="D650">
        <v>4</v>
      </c>
      <c r="E650">
        <v>66016.665049518764</v>
      </c>
      <c r="F650">
        <v>1290.8230185773327</v>
      </c>
      <c r="G650">
        <v>1189.7179013141727</v>
      </c>
      <c r="H650">
        <v>2480.5409198915054</v>
      </c>
      <c r="I650">
        <v>1.9553</v>
      </c>
      <c r="J650">
        <v>0.81499999999999995</v>
      </c>
      <c r="K650">
        <v>3.3321999999999998</v>
      </c>
      <c r="L650">
        <v>0.2</v>
      </c>
      <c r="M650" t="s">
        <v>3183</v>
      </c>
      <c r="N650" t="s">
        <v>3183</v>
      </c>
    </row>
    <row r="651" spans="1:14" x14ac:dyDescent="0.25">
      <c r="A651" t="str">
        <f t="shared" si="10"/>
        <v>3_SC_5</v>
      </c>
      <c r="B651">
        <v>3</v>
      </c>
      <c r="C651" t="s">
        <v>481</v>
      </c>
      <c r="D651">
        <v>5</v>
      </c>
      <c r="E651">
        <v>82515.512741293569</v>
      </c>
      <c r="F651">
        <v>1633.7343220650489</v>
      </c>
      <c r="G651">
        <v>1505.7445762997638</v>
      </c>
      <c r="H651">
        <v>3139.4788983648127</v>
      </c>
      <c r="I651">
        <v>1.9799</v>
      </c>
      <c r="J651">
        <v>0.82499999999999996</v>
      </c>
      <c r="K651">
        <v>3.3794</v>
      </c>
      <c r="L651">
        <v>0.2</v>
      </c>
      <c r="M651" t="s">
        <v>3183</v>
      </c>
      <c r="N651" t="s">
        <v>3183</v>
      </c>
    </row>
    <row r="652" spans="1:14" x14ac:dyDescent="0.25">
      <c r="A652" t="str">
        <f t="shared" si="10"/>
        <v>4_SC_1</v>
      </c>
      <c r="B652">
        <v>4</v>
      </c>
      <c r="C652" t="s">
        <v>481</v>
      </c>
      <c r="D652">
        <v>1</v>
      </c>
      <c r="E652">
        <v>26501.000000000004</v>
      </c>
      <c r="F652">
        <v>471.22109636149389</v>
      </c>
      <c r="G652">
        <v>397.61559446500064</v>
      </c>
      <c r="H652">
        <v>868.83669082649453</v>
      </c>
      <c r="I652">
        <v>1.7781</v>
      </c>
      <c r="J652">
        <v>1.089</v>
      </c>
      <c r="K652">
        <v>3.0200999999999998</v>
      </c>
      <c r="L652">
        <v>0.2</v>
      </c>
      <c r="M652" t="s">
        <v>3183</v>
      </c>
      <c r="N652" t="s">
        <v>3183</v>
      </c>
    </row>
    <row r="653" spans="1:14" x14ac:dyDescent="0.25">
      <c r="A653" t="str">
        <f t="shared" si="10"/>
        <v>4_SC_2</v>
      </c>
      <c r="B653">
        <v>4</v>
      </c>
      <c r="C653" t="s">
        <v>481</v>
      </c>
      <c r="D653">
        <v>2</v>
      </c>
      <c r="E653">
        <v>53001.999999999993</v>
      </c>
      <c r="F653">
        <v>991.09239295624013</v>
      </c>
      <c r="G653">
        <v>813.02086607299054</v>
      </c>
      <c r="H653">
        <v>1804.1132590292307</v>
      </c>
      <c r="I653">
        <v>1.8698999999999999</v>
      </c>
      <c r="J653">
        <v>1.1140000000000001</v>
      </c>
      <c r="K653">
        <v>3.1455000000000002</v>
      </c>
      <c r="L653">
        <v>0.2</v>
      </c>
      <c r="M653" t="s">
        <v>3183</v>
      </c>
      <c r="N653" t="s">
        <v>3183</v>
      </c>
    </row>
    <row r="654" spans="1:14" x14ac:dyDescent="0.25">
      <c r="A654" t="str">
        <f t="shared" si="10"/>
        <v>4_SC_3</v>
      </c>
      <c r="B654">
        <v>4</v>
      </c>
      <c r="C654" t="s">
        <v>481</v>
      </c>
      <c r="D654">
        <v>3</v>
      </c>
      <c r="E654">
        <v>79502.999999999927</v>
      </c>
      <c r="F654">
        <v>1528.0637732519315</v>
      </c>
      <c r="G654">
        <v>1230.5312292479955</v>
      </c>
      <c r="H654">
        <v>2758.595002499927</v>
      </c>
      <c r="I654">
        <v>1.9219999999999999</v>
      </c>
      <c r="J654">
        <v>1.1240000000000001</v>
      </c>
      <c r="K654">
        <v>3.2113999999999998</v>
      </c>
      <c r="L654">
        <v>0.2</v>
      </c>
      <c r="M654" t="s">
        <v>3183</v>
      </c>
      <c r="N654" t="s">
        <v>3183</v>
      </c>
    </row>
    <row r="655" spans="1:14" x14ac:dyDescent="0.25">
      <c r="A655" t="str">
        <f t="shared" si="10"/>
        <v>4_SC_4</v>
      </c>
      <c r="B655">
        <v>4</v>
      </c>
      <c r="C655" t="s">
        <v>481</v>
      </c>
      <c r="D655">
        <v>4</v>
      </c>
      <c r="E655">
        <v>106024.34037193487</v>
      </c>
      <c r="F655">
        <v>2073.0925892562809</v>
      </c>
      <c r="G655">
        <v>1657.5181427062007</v>
      </c>
      <c r="H655">
        <v>3730.6107319624816</v>
      </c>
      <c r="I655">
        <v>1.9553</v>
      </c>
      <c r="J655">
        <v>1.135</v>
      </c>
      <c r="K655">
        <v>3.2603</v>
      </c>
      <c r="L655">
        <v>0.2</v>
      </c>
      <c r="M655" t="s">
        <v>3183</v>
      </c>
      <c r="N655" t="s">
        <v>3183</v>
      </c>
    </row>
    <row r="656" spans="1:14" x14ac:dyDescent="0.25">
      <c r="A656" t="str">
        <f t="shared" si="10"/>
        <v>4_SC_5</v>
      </c>
      <c r="B656">
        <v>4</v>
      </c>
      <c r="C656" t="s">
        <v>481</v>
      </c>
      <c r="D656">
        <v>5</v>
      </c>
      <c r="E656">
        <v>132521.88371353369</v>
      </c>
      <c r="F656">
        <v>2623.8163304676018</v>
      </c>
      <c r="G656">
        <v>2101.681163547798</v>
      </c>
      <c r="H656">
        <v>4725.4974940153998</v>
      </c>
      <c r="I656">
        <v>1.9799</v>
      </c>
      <c r="J656">
        <v>1.1519999999999999</v>
      </c>
      <c r="K656">
        <v>3.3075000000000001</v>
      </c>
      <c r="L656">
        <v>0.2</v>
      </c>
      <c r="M656" t="s">
        <v>3183</v>
      </c>
      <c r="N656" t="s">
        <v>3183</v>
      </c>
    </row>
    <row r="657" spans="1:14" x14ac:dyDescent="0.25">
      <c r="A657" t="str">
        <f t="shared" si="10"/>
        <v>5_SC_1</v>
      </c>
      <c r="B657">
        <v>5</v>
      </c>
      <c r="C657" t="s">
        <v>481</v>
      </c>
      <c r="D657">
        <v>1</v>
      </c>
      <c r="E657">
        <v>36501.000000000007</v>
      </c>
      <c r="F657">
        <v>649.03366809897341</v>
      </c>
      <c r="G657">
        <v>509.65251067000213</v>
      </c>
      <c r="H657">
        <v>1158.6861787689754</v>
      </c>
      <c r="I657">
        <v>1.7781</v>
      </c>
      <c r="J657">
        <v>1.3959999999999999</v>
      </c>
      <c r="K657">
        <v>2.9914999999999998</v>
      </c>
      <c r="L657">
        <v>0.2</v>
      </c>
      <c r="M657" t="s">
        <v>3183</v>
      </c>
      <c r="N657" t="s">
        <v>3183</v>
      </c>
    </row>
    <row r="658" spans="1:14" x14ac:dyDescent="0.25">
      <c r="A658" t="str">
        <f t="shared" si="10"/>
        <v>5_SC_2</v>
      </c>
      <c r="B658">
        <v>5</v>
      </c>
      <c r="C658" t="s">
        <v>481</v>
      </c>
      <c r="D658">
        <v>2</v>
      </c>
      <c r="E658">
        <v>73002.000000000058</v>
      </c>
      <c r="F658">
        <v>1365.0754098070174</v>
      </c>
      <c r="G658">
        <v>1043.8597869739904</v>
      </c>
      <c r="H658">
        <v>2408.935196781008</v>
      </c>
      <c r="I658">
        <v>1.8698999999999999</v>
      </c>
      <c r="J658">
        <v>1.43</v>
      </c>
      <c r="K658">
        <v>3.1168999999999998</v>
      </c>
      <c r="L658">
        <v>0.2</v>
      </c>
      <c r="M658" t="s">
        <v>3183</v>
      </c>
      <c r="N658" t="s">
        <v>3183</v>
      </c>
    </row>
    <row r="659" spans="1:14" x14ac:dyDescent="0.25">
      <c r="A659" t="str">
        <f t="shared" si="10"/>
        <v>5_SC_3</v>
      </c>
      <c r="B659">
        <v>5</v>
      </c>
      <c r="C659" t="s">
        <v>481</v>
      </c>
      <c r="D659">
        <v>3</v>
      </c>
      <c r="E659">
        <v>109503</v>
      </c>
      <c r="F659">
        <v>2104.6698534949151</v>
      </c>
      <c r="G659">
        <v>1580.9726826239978</v>
      </c>
      <c r="H659">
        <v>3685.6425361189131</v>
      </c>
      <c r="I659">
        <v>1.9219999999999999</v>
      </c>
      <c r="J659">
        <v>1.444</v>
      </c>
      <c r="K659">
        <v>3.1829000000000001</v>
      </c>
      <c r="L659">
        <v>0.2</v>
      </c>
      <c r="M659" t="s">
        <v>3183</v>
      </c>
      <c r="N659" t="s">
        <v>3183</v>
      </c>
    </row>
    <row r="660" spans="1:14" x14ac:dyDescent="0.25">
      <c r="A660" t="str">
        <f t="shared" si="10"/>
        <v>5_SC_4</v>
      </c>
      <c r="B660">
        <v>5</v>
      </c>
      <c r="C660" t="s">
        <v>481</v>
      </c>
      <c r="D660">
        <v>4</v>
      </c>
      <c r="E660">
        <v>146032.0156943512</v>
      </c>
      <c r="F660">
        <v>2855.3621599352364</v>
      </c>
      <c r="G660">
        <v>2131.1658871156264</v>
      </c>
      <c r="H660">
        <v>4986.5280470508624</v>
      </c>
      <c r="I660">
        <v>1.9553</v>
      </c>
      <c r="J660">
        <v>1.46</v>
      </c>
      <c r="K660">
        <v>3.2317999999999998</v>
      </c>
      <c r="L660">
        <v>0.2</v>
      </c>
      <c r="M660" t="s">
        <v>3183</v>
      </c>
      <c r="N660" t="s">
        <v>3183</v>
      </c>
    </row>
    <row r="661" spans="1:14" x14ac:dyDescent="0.25">
      <c r="A661" t="str">
        <f t="shared" si="10"/>
        <v>5_SC_5</v>
      </c>
      <c r="B661">
        <v>5</v>
      </c>
      <c r="C661" t="s">
        <v>481</v>
      </c>
      <c r="D661">
        <v>5</v>
      </c>
      <c r="E661">
        <v>182528.25468577439</v>
      </c>
      <c r="F661">
        <v>3613.8983388701545</v>
      </c>
      <c r="G661">
        <v>2705.0669581364568</v>
      </c>
      <c r="H661">
        <v>6318.9652970066109</v>
      </c>
      <c r="I661">
        <v>1.9799</v>
      </c>
      <c r="J661">
        <v>1.482</v>
      </c>
      <c r="K661">
        <v>3.2789999999999999</v>
      </c>
      <c r="L661">
        <v>0.2</v>
      </c>
      <c r="M661" t="s">
        <v>3183</v>
      </c>
      <c r="N661" t="s">
        <v>3183</v>
      </c>
    </row>
    <row r="662" spans="1:14" x14ac:dyDescent="0.25">
      <c r="A662" t="str">
        <f t="shared" si="10"/>
        <v>6_SC_1</v>
      </c>
      <c r="B662">
        <v>6</v>
      </c>
      <c r="C662" t="s">
        <v>481</v>
      </c>
      <c r="D662">
        <v>1</v>
      </c>
      <c r="E662">
        <v>46501.000000000007</v>
      </c>
      <c r="F662">
        <v>826.84623983645349</v>
      </c>
      <c r="G662">
        <v>620.30625506999979</v>
      </c>
      <c r="H662">
        <v>1447.1524949064533</v>
      </c>
      <c r="I662">
        <v>1.7781</v>
      </c>
      <c r="J662">
        <v>1.6990000000000001</v>
      </c>
      <c r="K662">
        <v>2.9722</v>
      </c>
      <c r="L662">
        <v>0.2</v>
      </c>
      <c r="M662" t="s">
        <v>3183</v>
      </c>
      <c r="N662" t="s">
        <v>3183</v>
      </c>
    </row>
    <row r="663" spans="1:14" x14ac:dyDescent="0.25">
      <c r="A663" t="str">
        <f t="shared" si="10"/>
        <v>6_SC_2</v>
      </c>
      <c r="B663">
        <v>6</v>
      </c>
      <c r="C663" t="s">
        <v>481</v>
      </c>
      <c r="D663">
        <v>2</v>
      </c>
      <c r="E663">
        <v>93002.000000000015</v>
      </c>
      <c r="F663">
        <v>1739.0584266577937</v>
      </c>
      <c r="G663">
        <v>1271.8488446539966</v>
      </c>
      <c r="H663">
        <v>3010.9072713117903</v>
      </c>
      <c r="I663">
        <v>1.8698999999999999</v>
      </c>
      <c r="J663">
        <v>1.742</v>
      </c>
      <c r="K663">
        <v>3.0975000000000001</v>
      </c>
      <c r="L663">
        <v>0.2</v>
      </c>
      <c r="M663" t="s">
        <v>3183</v>
      </c>
      <c r="N663" t="s">
        <v>3183</v>
      </c>
    </row>
    <row r="664" spans="1:14" x14ac:dyDescent="0.25">
      <c r="A664" t="str">
        <f t="shared" si="10"/>
        <v>6_SC_3</v>
      </c>
      <c r="B664">
        <v>6</v>
      </c>
      <c r="C664" t="s">
        <v>481</v>
      </c>
      <c r="D664">
        <v>3</v>
      </c>
      <c r="E664">
        <v>139502.99999999971</v>
      </c>
      <c r="F664">
        <v>2681.2759337379034</v>
      </c>
      <c r="G664">
        <v>1927.0876983039939</v>
      </c>
      <c r="H664">
        <v>4608.3636320418973</v>
      </c>
      <c r="I664">
        <v>1.9219999999999999</v>
      </c>
      <c r="J664">
        <v>1.76</v>
      </c>
      <c r="K664">
        <v>3.1635</v>
      </c>
      <c r="L664">
        <v>0.2</v>
      </c>
      <c r="M664" t="s">
        <v>3183</v>
      </c>
      <c r="N664" t="s">
        <v>3183</v>
      </c>
    </row>
    <row r="665" spans="1:14" x14ac:dyDescent="0.25">
      <c r="A665" t="str">
        <f t="shared" si="10"/>
        <v>6_SC_4</v>
      </c>
      <c r="B665">
        <v>6</v>
      </c>
      <c r="C665" t="s">
        <v>481</v>
      </c>
      <c r="D665">
        <v>4</v>
      </c>
      <c r="E665">
        <v>186039.69101676656</v>
      </c>
      <c r="F665">
        <v>3637.6317306141855</v>
      </c>
      <c r="G665">
        <v>2598.9661285076072</v>
      </c>
      <c r="H665">
        <v>6236.5978591217927</v>
      </c>
      <c r="I665">
        <v>1.9553</v>
      </c>
      <c r="J665">
        <v>1.78</v>
      </c>
      <c r="K665">
        <v>3.2124000000000001</v>
      </c>
      <c r="L665">
        <v>0.2</v>
      </c>
      <c r="M665" t="s">
        <v>3183</v>
      </c>
      <c r="N665" t="s">
        <v>3183</v>
      </c>
    </row>
    <row r="666" spans="1:14" x14ac:dyDescent="0.25">
      <c r="A666" t="str">
        <f t="shared" si="10"/>
        <v>6_SC_5</v>
      </c>
      <c r="B666">
        <v>6</v>
      </c>
      <c r="C666" t="s">
        <v>481</v>
      </c>
      <c r="D666">
        <v>5</v>
      </c>
      <c r="E666">
        <v>232534.62565801328</v>
      </c>
      <c r="F666">
        <v>4603.9803472727172</v>
      </c>
      <c r="G666">
        <v>3301.0035453844534</v>
      </c>
      <c r="H666">
        <v>7904.9838926571701</v>
      </c>
      <c r="I666">
        <v>1.9799</v>
      </c>
      <c r="J666">
        <v>1.8089999999999999</v>
      </c>
      <c r="K666">
        <v>3.2595999999999998</v>
      </c>
      <c r="L666">
        <v>0.2</v>
      </c>
      <c r="M666" t="s">
        <v>3183</v>
      </c>
      <c r="N666" t="s">
        <v>3183</v>
      </c>
    </row>
    <row r="667" spans="1:14" x14ac:dyDescent="0.25">
      <c r="A667" t="str">
        <f t="shared" si="10"/>
        <v>7_SC_1</v>
      </c>
      <c r="B667">
        <v>7</v>
      </c>
      <c r="C667" t="s">
        <v>481</v>
      </c>
      <c r="D667">
        <v>1</v>
      </c>
      <c r="E667">
        <v>56500.999999999971</v>
      </c>
      <c r="F667">
        <v>1004.6588115739315</v>
      </c>
      <c r="G667">
        <v>730.95999946999837</v>
      </c>
      <c r="H667">
        <v>1735.6188110439298</v>
      </c>
      <c r="I667">
        <v>1.7781</v>
      </c>
      <c r="J667">
        <v>2.0030000000000001</v>
      </c>
      <c r="K667">
        <v>2.9597000000000002</v>
      </c>
      <c r="L667">
        <v>0.2</v>
      </c>
      <c r="M667" t="s">
        <v>3183</v>
      </c>
      <c r="N667" t="s">
        <v>3183</v>
      </c>
    </row>
    <row r="668" spans="1:14" x14ac:dyDescent="0.25">
      <c r="A668" t="str">
        <f t="shared" si="10"/>
        <v>7_SC_2</v>
      </c>
      <c r="B668">
        <v>7</v>
      </c>
      <c r="C668" t="s">
        <v>481</v>
      </c>
      <c r="D668">
        <v>2</v>
      </c>
      <c r="E668">
        <v>113001.99999999999</v>
      </c>
      <c r="F668">
        <v>2113.0414435085668</v>
      </c>
      <c r="G668">
        <v>1499.8379023340146</v>
      </c>
      <c r="H668">
        <v>3612.8793458425816</v>
      </c>
      <c r="I668">
        <v>1.8698999999999999</v>
      </c>
      <c r="J668">
        <v>2.0550000000000002</v>
      </c>
      <c r="K668">
        <v>3.085</v>
      </c>
      <c r="L668">
        <v>0.2</v>
      </c>
      <c r="M668" t="s">
        <v>3183</v>
      </c>
      <c r="N668" t="s">
        <v>3183</v>
      </c>
    </row>
    <row r="669" spans="1:14" x14ac:dyDescent="0.25">
      <c r="A669" t="str">
        <f t="shared" si="10"/>
        <v>7_SC_3</v>
      </c>
      <c r="B669">
        <v>7</v>
      </c>
      <c r="C669" t="s">
        <v>481</v>
      </c>
      <c r="D669">
        <v>3</v>
      </c>
      <c r="E669">
        <v>169503</v>
      </c>
      <c r="F669">
        <v>3257.8820139808804</v>
      </c>
      <c r="G669">
        <v>2273.2027139840429</v>
      </c>
      <c r="H669">
        <v>5531.0847279649233</v>
      </c>
      <c r="I669">
        <v>1.9219999999999999</v>
      </c>
      <c r="J669">
        <v>2.0760000000000001</v>
      </c>
      <c r="K669">
        <v>3.1509999999999998</v>
      </c>
      <c r="L669">
        <v>0.2</v>
      </c>
      <c r="M669" t="s">
        <v>3183</v>
      </c>
      <c r="N669" t="s">
        <v>3183</v>
      </c>
    </row>
    <row r="670" spans="1:14" x14ac:dyDescent="0.25">
      <c r="A670" t="str">
        <f t="shared" si="10"/>
        <v>7_SC_4</v>
      </c>
      <c r="B670">
        <v>7</v>
      </c>
      <c r="C670" t="s">
        <v>481</v>
      </c>
      <c r="D670">
        <v>4</v>
      </c>
      <c r="E670">
        <v>226047.36633918274</v>
      </c>
      <c r="F670">
        <v>4419.9013012931246</v>
      </c>
      <c r="G670">
        <v>3066.766369899693</v>
      </c>
      <c r="H670">
        <v>7486.6676711928176</v>
      </c>
      <c r="I670">
        <v>1.9553</v>
      </c>
      <c r="J670">
        <v>2.101</v>
      </c>
      <c r="K670">
        <v>3.1999</v>
      </c>
      <c r="L670">
        <v>0.2</v>
      </c>
      <c r="M670" t="s">
        <v>3183</v>
      </c>
      <c r="N670" t="s">
        <v>3183</v>
      </c>
    </row>
    <row r="671" spans="1:14" x14ac:dyDescent="0.25">
      <c r="A671" t="str">
        <f t="shared" si="10"/>
        <v>7_SC_5</v>
      </c>
      <c r="B671">
        <v>7</v>
      </c>
      <c r="C671" t="s">
        <v>481</v>
      </c>
      <c r="D671">
        <v>5</v>
      </c>
      <c r="E671">
        <v>282540.99663025339</v>
      </c>
      <c r="F671">
        <v>5594.0623556752507</v>
      </c>
      <c r="G671">
        <v>3896.9401326325551</v>
      </c>
      <c r="H671">
        <v>9491.0024883078058</v>
      </c>
      <c r="I671">
        <v>1.9799</v>
      </c>
      <c r="J671">
        <v>2.1349999999999998</v>
      </c>
      <c r="K671">
        <v>3.2469999999999999</v>
      </c>
      <c r="L671">
        <v>0.2</v>
      </c>
      <c r="M671" t="s">
        <v>3183</v>
      </c>
      <c r="N671" t="s">
        <v>3183</v>
      </c>
    </row>
    <row r="672" spans="1:14" x14ac:dyDescent="0.25">
      <c r="A672" t="str">
        <f t="shared" si="10"/>
        <v>8_SC_1</v>
      </c>
      <c r="B672">
        <v>8</v>
      </c>
      <c r="C672" t="s">
        <v>481</v>
      </c>
      <c r="D672">
        <v>1</v>
      </c>
      <c r="E672">
        <v>68625.000000000029</v>
      </c>
      <c r="F672">
        <v>1220.2387735484522</v>
      </c>
      <c r="G672">
        <v>866.51083635999089</v>
      </c>
      <c r="H672">
        <v>2086.7496099084428</v>
      </c>
      <c r="I672">
        <v>1.7781</v>
      </c>
      <c r="J672">
        <v>2.3740000000000001</v>
      </c>
      <c r="K672">
        <v>2.9514999999999998</v>
      </c>
      <c r="L672">
        <v>0.2</v>
      </c>
      <c r="M672" t="s">
        <v>3183</v>
      </c>
      <c r="N672" t="s">
        <v>3183</v>
      </c>
    </row>
    <row r="673" spans="1:14" x14ac:dyDescent="0.25">
      <c r="A673" t="str">
        <f t="shared" si="10"/>
        <v>8_SC_2</v>
      </c>
      <c r="B673">
        <v>8</v>
      </c>
      <c r="C673" t="s">
        <v>481</v>
      </c>
      <c r="D673">
        <v>2</v>
      </c>
      <c r="E673">
        <v>137250.00000000009</v>
      </c>
      <c r="F673">
        <v>2566.458453138448</v>
      </c>
      <c r="G673">
        <v>1779.1244979919702</v>
      </c>
      <c r="H673">
        <v>4345.5829511304182</v>
      </c>
      <c r="I673">
        <v>1.8698999999999999</v>
      </c>
      <c r="J673">
        <v>2.4369999999999998</v>
      </c>
      <c r="K673">
        <v>3.0769000000000002</v>
      </c>
      <c r="L673">
        <v>0.2</v>
      </c>
      <c r="M673" t="s">
        <v>3183</v>
      </c>
      <c r="N673" t="s">
        <v>3183</v>
      </c>
    </row>
    <row r="674" spans="1:14" x14ac:dyDescent="0.25">
      <c r="A674" t="str">
        <f t="shared" si="10"/>
        <v>8_SC_3</v>
      </c>
      <c r="B674">
        <v>8</v>
      </c>
      <c r="C674" t="s">
        <v>481</v>
      </c>
      <c r="D674">
        <v>3</v>
      </c>
      <c r="E674">
        <v>205875.00000000012</v>
      </c>
      <c r="F674">
        <v>3956.9592256674778</v>
      </c>
      <c r="G674">
        <v>2697.1936081919366</v>
      </c>
      <c r="H674">
        <v>6654.1528338594144</v>
      </c>
      <c r="I674">
        <v>1.9219999999999999</v>
      </c>
      <c r="J674">
        <v>2.4630000000000001</v>
      </c>
      <c r="K674">
        <v>3.1427999999999998</v>
      </c>
      <c r="L674">
        <v>0.2</v>
      </c>
      <c r="M674" t="s">
        <v>3183</v>
      </c>
      <c r="N674" t="s">
        <v>3183</v>
      </c>
    </row>
    <row r="675" spans="1:14" x14ac:dyDescent="0.25">
      <c r="A675" t="str">
        <f t="shared" si="10"/>
        <v>8_SC_4</v>
      </c>
      <c r="B675">
        <v>8</v>
      </c>
      <c r="C675" t="s">
        <v>481</v>
      </c>
      <c r="D675">
        <v>4</v>
      </c>
      <c r="E675">
        <v>274552.67190008034</v>
      </c>
      <c r="F675">
        <v>5368.3249287842818</v>
      </c>
      <c r="G675">
        <v>3639.8216656046598</v>
      </c>
      <c r="H675">
        <v>9008.1465943889416</v>
      </c>
      <c r="I675">
        <v>1.9553</v>
      </c>
      <c r="J675">
        <v>2.4929999999999999</v>
      </c>
      <c r="K675">
        <v>3.1917</v>
      </c>
      <c r="L675">
        <v>0.2</v>
      </c>
      <c r="M675" t="s">
        <v>3183</v>
      </c>
      <c r="N675" t="s">
        <v>3183</v>
      </c>
    </row>
    <row r="676" spans="1:14" x14ac:dyDescent="0.25">
      <c r="A676" t="str">
        <f t="shared" si="10"/>
        <v>8_SC_5</v>
      </c>
      <c r="B676">
        <v>8</v>
      </c>
      <c r="C676" t="s">
        <v>481</v>
      </c>
      <c r="D676">
        <v>5</v>
      </c>
      <c r="E676">
        <v>343168.72079699812</v>
      </c>
      <c r="F676">
        <v>6794.4377826625005</v>
      </c>
      <c r="G676">
        <v>4626.9624520110228</v>
      </c>
      <c r="H676">
        <v>11421.400234673523</v>
      </c>
      <c r="I676">
        <v>1.9799</v>
      </c>
      <c r="J676">
        <v>2.5350000000000001</v>
      </c>
      <c r="K676">
        <v>3.2389000000000001</v>
      </c>
      <c r="L676">
        <v>0.2</v>
      </c>
      <c r="M676" t="s">
        <v>3183</v>
      </c>
      <c r="N676" t="s">
        <v>3183</v>
      </c>
    </row>
    <row r="677" spans="1:14" x14ac:dyDescent="0.25">
      <c r="A677" t="str">
        <f t="shared" si="10"/>
        <v>9_SC_1</v>
      </c>
      <c r="B677">
        <v>9</v>
      </c>
      <c r="C677" t="s">
        <v>481</v>
      </c>
      <c r="D677">
        <v>1</v>
      </c>
      <c r="E677">
        <v>80894.999999999913</v>
      </c>
      <c r="F677">
        <v>1397.4114131440667</v>
      </c>
      <c r="G677">
        <v>840.1466214030014</v>
      </c>
      <c r="H677">
        <v>2237.558034547068</v>
      </c>
      <c r="I677">
        <v>1.7274</v>
      </c>
      <c r="J677">
        <v>2.302</v>
      </c>
      <c r="K677">
        <v>2.4897999999999998</v>
      </c>
      <c r="L677">
        <v>0.65</v>
      </c>
      <c r="M677" t="s">
        <v>3183</v>
      </c>
      <c r="N677" t="s">
        <v>3183</v>
      </c>
    </row>
    <row r="678" spans="1:14" x14ac:dyDescent="0.25">
      <c r="A678" t="str">
        <f t="shared" si="10"/>
        <v>9_SC_2</v>
      </c>
      <c r="B678">
        <v>9</v>
      </c>
      <c r="C678" t="s">
        <v>481</v>
      </c>
      <c r="D678">
        <v>2</v>
      </c>
      <c r="E678">
        <v>161789.99999999988</v>
      </c>
      <c r="F678">
        <v>2941.0837322069756</v>
      </c>
      <c r="G678">
        <v>1728.5112788366066</v>
      </c>
      <c r="H678">
        <v>4669.5950110435824</v>
      </c>
      <c r="I678">
        <v>1.8178000000000001</v>
      </c>
      <c r="J678">
        <v>2.3679999999999999</v>
      </c>
      <c r="K678">
        <v>2.61</v>
      </c>
      <c r="L678">
        <v>0.65</v>
      </c>
      <c r="M678" t="s">
        <v>3183</v>
      </c>
      <c r="N678" t="s">
        <v>3183</v>
      </c>
    </row>
    <row r="679" spans="1:14" x14ac:dyDescent="0.25">
      <c r="A679" t="str">
        <f t="shared" si="10"/>
        <v>9_SC_3</v>
      </c>
      <c r="B679">
        <v>9</v>
      </c>
      <c r="C679" t="s">
        <v>481</v>
      </c>
      <c r="D679">
        <v>3</v>
      </c>
      <c r="E679">
        <v>242684.99999999985</v>
      </c>
      <c r="F679">
        <v>4536.8889453354068</v>
      </c>
      <c r="G679">
        <v>2622.7676373656241</v>
      </c>
      <c r="H679">
        <v>7159.6565827010309</v>
      </c>
      <c r="I679">
        <v>1.8694999999999999</v>
      </c>
      <c r="J679">
        <v>2.395</v>
      </c>
      <c r="K679">
        <v>2.6739999999999999</v>
      </c>
      <c r="L679">
        <v>0.65</v>
      </c>
      <c r="M679" t="s">
        <v>3183</v>
      </c>
      <c r="N679" t="s">
        <v>3183</v>
      </c>
    </row>
    <row r="680" spans="1:14" x14ac:dyDescent="0.25">
      <c r="A680" t="str">
        <f t="shared" si="10"/>
        <v>9_SC_4</v>
      </c>
      <c r="B680">
        <v>9</v>
      </c>
      <c r="C680" t="s">
        <v>481</v>
      </c>
      <c r="D680">
        <v>4</v>
      </c>
      <c r="E680">
        <v>323635.79956845619</v>
      </c>
      <c r="F680">
        <v>6157.4244584986427</v>
      </c>
      <c r="G680">
        <v>3541.9976239922075</v>
      </c>
      <c r="H680">
        <v>9699.4220824908498</v>
      </c>
      <c r="I680">
        <v>1.9026000000000001</v>
      </c>
      <c r="J680">
        <v>2.4260000000000002</v>
      </c>
      <c r="K680">
        <v>2.7208000000000001</v>
      </c>
      <c r="L680">
        <v>0.65</v>
      </c>
      <c r="M680" t="s">
        <v>3183</v>
      </c>
      <c r="N680" t="s">
        <v>3183</v>
      </c>
    </row>
    <row r="681" spans="1:14" x14ac:dyDescent="0.25">
      <c r="A681" t="str">
        <f t="shared" si="10"/>
        <v>9_SC_5</v>
      </c>
      <c r="B681">
        <v>9</v>
      </c>
      <c r="C681" t="s">
        <v>481</v>
      </c>
      <c r="D681">
        <v>5</v>
      </c>
      <c r="E681">
        <v>404521.07993266243</v>
      </c>
      <c r="F681">
        <v>7794.0544909440305</v>
      </c>
      <c r="G681">
        <v>4506.1020186641499</v>
      </c>
      <c r="H681">
        <v>12300.156509608179</v>
      </c>
      <c r="I681">
        <v>1.9267000000000001</v>
      </c>
      <c r="J681">
        <v>2.4689999999999999</v>
      </c>
      <c r="K681">
        <v>2.7645</v>
      </c>
      <c r="L681">
        <v>0.65</v>
      </c>
      <c r="M681" t="s">
        <v>3183</v>
      </c>
      <c r="N681" t="s">
        <v>3183</v>
      </c>
    </row>
    <row r="682" spans="1:14" x14ac:dyDescent="0.25">
      <c r="A682" t="str">
        <f t="shared" si="10"/>
        <v>10_SC_1</v>
      </c>
      <c r="B682">
        <v>10</v>
      </c>
      <c r="C682" t="s">
        <v>481</v>
      </c>
      <c r="D682">
        <v>1</v>
      </c>
      <c r="E682">
        <v>94751.000000000058</v>
      </c>
      <c r="F682">
        <v>1636.7652983103198</v>
      </c>
      <c r="G682">
        <v>925.56935762000705</v>
      </c>
      <c r="H682">
        <v>2562.3346559303268</v>
      </c>
      <c r="I682">
        <v>1.7274</v>
      </c>
      <c r="J682">
        <v>2.536</v>
      </c>
      <c r="K682">
        <v>2.4710000000000001</v>
      </c>
      <c r="L682">
        <v>0.65</v>
      </c>
      <c r="M682" t="s">
        <v>3183</v>
      </c>
      <c r="N682" t="s">
        <v>3183</v>
      </c>
    </row>
    <row r="683" spans="1:14" x14ac:dyDescent="0.25">
      <c r="A683" t="str">
        <f t="shared" si="10"/>
        <v>10_SC_2</v>
      </c>
      <c r="B683">
        <v>10</v>
      </c>
      <c r="C683" t="s">
        <v>481</v>
      </c>
      <c r="D683">
        <v>2</v>
      </c>
      <c r="E683">
        <v>189502.00000000006</v>
      </c>
      <c r="F683">
        <v>3444.8436208707985</v>
      </c>
      <c r="G683">
        <v>1906.1063534039961</v>
      </c>
      <c r="H683">
        <v>5350.9499742747948</v>
      </c>
      <c r="I683">
        <v>1.8178000000000001</v>
      </c>
      <c r="J683">
        <v>2.6110000000000002</v>
      </c>
      <c r="K683">
        <v>2.5903999999999998</v>
      </c>
      <c r="L683">
        <v>0.65</v>
      </c>
      <c r="M683" t="s">
        <v>3183</v>
      </c>
      <c r="N683" t="s">
        <v>3183</v>
      </c>
    </row>
    <row r="684" spans="1:14" x14ac:dyDescent="0.25">
      <c r="A684" t="str">
        <f t="shared" si="10"/>
        <v>10_SC_3</v>
      </c>
      <c r="B684">
        <v>10</v>
      </c>
      <c r="C684" t="s">
        <v>481</v>
      </c>
      <c r="D684">
        <v>3</v>
      </c>
      <c r="E684">
        <v>284253.00000000023</v>
      </c>
      <c r="F684">
        <v>5313.9843557633467</v>
      </c>
      <c r="G684">
        <v>2893.4944324740413</v>
      </c>
      <c r="H684">
        <v>8207.4787882373876</v>
      </c>
      <c r="I684">
        <v>1.8694999999999999</v>
      </c>
      <c r="J684">
        <v>2.6419999999999999</v>
      </c>
      <c r="K684">
        <v>2.6541000000000001</v>
      </c>
      <c r="L684">
        <v>0.65</v>
      </c>
      <c r="M684" t="s">
        <v>3183</v>
      </c>
      <c r="N684" t="s">
        <v>3183</v>
      </c>
    </row>
    <row r="685" spans="1:14" x14ac:dyDescent="0.25">
      <c r="A685" t="str">
        <f t="shared" si="10"/>
        <v>10_SC_4</v>
      </c>
      <c r="B685">
        <v>10</v>
      </c>
      <c r="C685" t="s">
        <v>481</v>
      </c>
      <c r="D685">
        <v>4</v>
      </c>
      <c r="E685">
        <v>379069.35712850996</v>
      </c>
      <c r="F685">
        <v>7212.0912895383672</v>
      </c>
      <c r="G685">
        <v>3908.8363187344476</v>
      </c>
      <c r="H685">
        <v>11120.927608272814</v>
      </c>
      <c r="I685">
        <v>1.9026000000000001</v>
      </c>
      <c r="J685">
        <v>2.677</v>
      </c>
      <c r="K685">
        <v>2.7004999999999999</v>
      </c>
      <c r="L685">
        <v>0.65</v>
      </c>
      <c r="M685" t="s">
        <v>3183</v>
      </c>
      <c r="N685" t="s">
        <v>3183</v>
      </c>
    </row>
    <row r="686" spans="1:14" x14ac:dyDescent="0.25">
      <c r="A686" t="str">
        <f t="shared" si="10"/>
        <v>10_SC_5</v>
      </c>
      <c r="B686">
        <v>10</v>
      </c>
      <c r="C686" t="s">
        <v>481</v>
      </c>
      <c r="D686">
        <v>5</v>
      </c>
      <c r="E686">
        <v>473808.97267692367</v>
      </c>
      <c r="F686">
        <v>9129.0494724202799</v>
      </c>
      <c r="G686">
        <v>4974.1172035655554</v>
      </c>
      <c r="H686">
        <v>14103.166675985834</v>
      </c>
      <c r="I686">
        <v>1.9267000000000001</v>
      </c>
      <c r="J686">
        <v>2.726</v>
      </c>
      <c r="K686">
        <v>2.7431999999999999</v>
      </c>
      <c r="L686">
        <v>0.65</v>
      </c>
      <c r="M686" t="s">
        <v>3183</v>
      </c>
      <c r="N686" t="s">
        <v>3183</v>
      </c>
    </row>
    <row r="687" spans="1:14" x14ac:dyDescent="0.25">
      <c r="A687" t="str">
        <f t="shared" si="10"/>
        <v>11_SC_1</v>
      </c>
      <c r="B687">
        <v>11</v>
      </c>
      <c r="C687" t="s">
        <v>481</v>
      </c>
      <c r="D687">
        <v>1</v>
      </c>
      <c r="E687">
        <v>116251.00000000001</v>
      </c>
      <c r="F687">
        <v>2008.1645860610765</v>
      </c>
      <c r="G687">
        <v>1058.2638718600065</v>
      </c>
      <c r="H687">
        <v>3066.428457921083</v>
      </c>
      <c r="I687">
        <v>1.7274</v>
      </c>
      <c r="J687">
        <v>2.899</v>
      </c>
      <c r="K687">
        <v>2.4506999999999999</v>
      </c>
      <c r="L687">
        <v>0.65</v>
      </c>
      <c r="M687" t="s">
        <v>3183</v>
      </c>
      <c r="N687" t="s">
        <v>3183</v>
      </c>
    </row>
    <row r="688" spans="1:14" x14ac:dyDescent="0.25">
      <c r="A688" t="str">
        <f t="shared" si="10"/>
        <v>11_SC_2</v>
      </c>
      <c r="B688">
        <v>11</v>
      </c>
      <c r="C688" t="s">
        <v>481</v>
      </c>
      <c r="D688">
        <v>2</v>
      </c>
      <c r="E688">
        <v>232502.0000000002</v>
      </c>
      <c r="F688">
        <v>4226.5149261733532</v>
      </c>
      <c r="G688">
        <v>2181.980200731994</v>
      </c>
      <c r="H688">
        <v>6408.4951269053472</v>
      </c>
      <c r="I688">
        <v>1.8178000000000001</v>
      </c>
      <c r="J688">
        <v>2.9889999999999999</v>
      </c>
      <c r="K688">
        <v>2.5693000000000001</v>
      </c>
      <c r="L688">
        <v>0.65</v>
      </c>
      <c r="M688" t="s">
        <v>3183</v>
      </c>
      <c r="N688" t="s">
        <v>3183</v>
      </c>
    </row>
    <row r="689" spans="1:14" x14ac:dyDescent="0.25">
      <c r="A689" t="str">
        <f t="shared" si="10"/>
        <v>11_SC_3</v>
      </c>
      <c r="B689">
        <v>11</v>
      </c>
      <c r="C689" t="s">
        <v>481</v>
      </c>
      <c r="D689">
        <v>3</v>
      </c>
      <c r="E689">
        <v>348753.00000000029</v>
      </c>
      <c r="F689">
        <v>6519.7833832027618</v>
      </c>
      <c r="G689">
        <v>3314.0379153219933</v>
      </c>
      <c r="H689">
        <v>9833.8212985247555</v>
      </c>
      <c r="I689">
        <v>1.8694999999999999</v>
      </c>
      <c r="J689">
        <v>3.0270000000000001</v>
      </c>
      <c r="K689">
        <v>2.6326999999999998</v>
      </c>
      <c r="L689">
        <v>0.65</v>
      </c>
      <c r="M689" t="s">
        <v>3183</v>
      </c>
      <c r="N689" t="s">
        <v>3183</v>
      </c>
    </row>
    <row r="690" spans="1:14" x14ac:dyDescent="0.25">
      <c r="A690" t="str">
        <f t="shared" si="10"/>
        <v>11_SC_4</v>
      </c>
      <c r="B690">
        <v>11</v>
      </c>
      <c r="C690" t="s">
        <v>481</v>
      </c>
      <c r="D690">
        <v>4</v>
      </c>
      <c r="E690">
        <v>465084.18734943605</v>
      </c>
      <c r="F690">
        <v>8848.5907747688652</v>
      </c>
      <c r="G690">
        <v>4478.6788415183482</v>
      </c>
      <c r="H690">
        <v>13327.269616287213</v>
      </c>
      <c r="I690">
        <v>1.9026000000000001</v>
      </c>
      <c r="J690">
        <v>3.0680000000000001</v>
      </c>
      <c r="K690">
        <v>2.6785999999999999</v>
      </c>
      <c r="L690">
        <v>0.65</v>
      </c>
      <c r="M690" t="s">
        <v>3183</v>
      </c>
      <c r="N690" t="s">
        <v>3183</v>
      </c>
    </row>
    <row r="691" spans="1:14" x14ac:dyDescent="0.25">
      <c r="A691" t="str">
        <f t="shared" si="10"/>
        <v>11_SC_5</v>
      </c>
      <c r="B691">
        <v>11</v>
      </c>
      <c r="C691" t="s">
        <v>481</v>
      </c>
      <c r="D691">
        <v>5</v>
      </c>
      <c r="E691">
        <v>581321.21964586107</v>
      </c>
      <c r="F691">
        <v>11200.526962441887</v>
      </c>
      <c r="G691">
        <v>5701.1260913735778</v>
      </c>
      <c r="H691">
        <v>16901.653053815466</v>
      </c>
      <c r="I691">
        <v>1.9267000000000001</v>
      </c>
      <c r="J691">
        <v>3.1240000000000001</v>
      </c>
      <c r="K691">
        <v>2.7204999999999999</v>
      </c>
      <c r="L691">
        <v>0.65</v>
      </c>
      <c r="M691" t="s">
        <v>3183</v>
      </c>
      <c r="N691" t="s">
        <v>3183</v>
      </c>
    </row>
    <row r="692" spans="1:14" x14ac:dyDescent="0.25">
      <c r="A692" t="str">
        <f t="shared" si="10"/>
        <v>12_SC_1</v>
      </c>
      <c r="B692">
        <v>12</v>
      </c>
      <c r="C692" t="s">
        <v>481</v>
      </c>
      <c r="D692">
        <v>1</v>
      </c>
      <c r="E692">
        <v>141251</v>
      </c>
      <c r="F692">
        <v>2440.0242229805585</v>
      </c>
      <c r="G692">
        <v>1212.5215059139985</v>
      </c>
      <c r="H692">
        <v>3652.5457288945572</v>
      </c>
      <c r="I692">
        <v>1.7274</v>
      </c>
      <c r="J692">
        <v>3.3220000000000001</v>
      </c>
      <c r="K692">
        <v>2.4350000000000001</v>
      </c>
      <c r="L692">
        <v>0.65</v>
      </c>
      <c r="M692" t="s">
        <v>3183</v>
      </c>
      <c r="N692" t="s">
        <v>3183</v>
      </c>
    </row>
    <row r="693" spans="1:14" x14ac:dyDescent="0.25">
      <c r="A693" t="str">
        <f t="shared" si="10"/>
        <v>12_SC_2</v>
      </c>
      <c r="B693">
        <v>12</v>
      </c>
      <c r="C693" t="s">
        <v>481</v>
      </c>
      <c r="D693">
        <v>2</v>
      </c>
      <c r="E693">
        <v>282501.99999999988</v>
      </c>
      <c r="F693">
        <v>5135.4350486181756</v>
      </c>
      <c r="G693">
        <v>2502.6840707507786</v>
      </c>
      <c r="H693">
        <v>7638.1191193689538</v>
      </c>
      <c r="I693">
        <v>1.8178000000000001</v>
      </c>
      <c r="J693">
        <v>3.4279999999999999</v>
      </c>
      <c r="K693">
        <v>2.5528</v>
      </c>
      <c r="L693">
        <v>0.65</v>
      </c>
      <c r="M693" t="s">
        <v>3183</v>
      </c>
      <c r="N693" t="s">
        <v>3183</v>
      </c>
    </row>
    <row r="694" spans="1:14" x14ac:dyDescent="0.25">
      <c r="A694" t="str">
        <f t="shared" si="10"/>
        <v>12_SC_3</v>
      </c>
      <c r="B694">
        <v>12</v>
      </c>
      <c r="C694" t="s">
        <v>481</v>
      </c>
      <c r="D694">
        <v>3</v>
      </c>
      <c r="E694">
        <v>423753.0000000007</v>
      </c>
      <c r="F694">
        <v>7921.8752755741543</v>
      </c>
      <c r="G694">
        <v>3802.9204978827552</v>
      </c>
      <c r="H694">
        <v>11724.79577345691</v>
      </c>
      <c r="I694">
        <v>1.8694999999999999</v>
      </c>
      <c r="J694">
        <v>3.4729999999999999</v>
      </c>
      <c r="K694">
        <v>2.6160000000000001</v>
      </c>
      <c r="L694">
        <v>0.65</v>
      </c>
      <c r="M694" t="s">
        <v>3183</v>
      </c>
      <c r="N694" t="s">
        <v>3183</v>
      </c>
    </row>
    <row r="695" spans="1:14" x14ac:dyDescent="0.25">
      <c r="A695" t="str">
        <f t="shared" si="10"/>
        <v>12_SC_4</v>
      </c>
      <c r="B695">
        <v>12</v>
      </c>
      <c r="C695" t="s">
        <v>481</v>
      </c>
      <c r="D695">
        <v>4</v>
      </c>
      <c r="E695">
        <v>565101.43179237389</v>
      </c>
      <c r="F695">
        <v>10751.49715294385</v>
      </c>
      <c r="G695">
        <v>5141.1218192547258</v>
      </c>
      <c r="H695">
        <v>15892.618972198576</v>
      </c>
      <c r="I695">
        <v>1.9026000000000001</v>
      </c>
      <c r="J695">
        <v>3.5209999999999999</v>
      </c>
      <c r="K695">
        <v>2.6615000000000002</v>
      </c>
      <c r="L695">
        <v>0.65</v>
      </c>
      <c r="M695" t="s">
        <v>3183</v>
      </c>
      <c r="N695" t="s">
        <v>3183</v>
      </c>
    </row>
    <row r="696" spans="1:14" x14ac:dyDescent="0.25">
      <c r="A696" t="str">
        <f t="shared" si="10"/>
        <v>12_SC_5</v>
      </c>
      <c r="B696">
        <v>12</v>
      </c>
      <c r="C696" t="s">
        <v>481</v>
      </c>
      <c r="D696">
        <v>5</v>
      </c>
      <c r="E696">
        <v>706335.46030741767</v>
      </c>
      <c r="F696">
        <v>13609.221718280935</v>
      </c>
      <c r="G696">
        <v>6546.2752297002771</v>
      </c>
      <c r="H696">
        <v>20155.496947981213</v>
      </c>
      <c r="I696">
        <v>1.9267000000000001</v>
      </c>
      <c r="J696">
        <v>3.5870000000000002</v>
      </c>
      <c r="K696">
        <v>2.7025999999999999</v>
      </c>
      <c r="L696">
        <v>0.65</v>
      </c>
      <c r="M696" t="s">
        <v>3183</v>
      </c>
      <c r="N696" t="s">
        <v>3183</v>
      </c>
    </row>
    <row r="697" spans="1:14" x14ac:dyDescent="0.25">
      <c r="A697" t="str">
        <f t="shared" si="10"/>
        <v>13_SC_1</v>
      </c>
      <c r="B697">
        <v>13</v>
      </c>
      <c r="C697" t="s">
        <v>481</v>
      </c>
      <c r="D697">
        <v>1</v>
      </c>
      <c r="E697">
        <v>166251</v>
      </c>
      <c r="F697">
        <v>2871.8838599000474</v>
      </c>
      <c r="G697">
        <v>1366.7791399679954</v>
      </c>
      <c r="H697">
        <v>4238.6629998680428</v>
      </c>
      <c r="I697">
        <v>1.7274</v>
      </c>
      <c r="J697">
        <v>3.7450000000000001</v>
      </c>
      <c r="K697">
        <v>2.4239000000000002</v>
      </c>
      <c r="L697">
        <v>0.65</v>
      </c>
      <c r="M697" t="s">
        <v>3183</v>
      </c>
      <c r="N697" t="s">
        <v>3183</v>
      </c>
    </row>
    <row r="698" spans="1:14" x14ac:dyDescent="0.25">
      <c r="A698" t="str">
        <f t="shared" si="10"/>
        <v>13_SC_2</v>
      </c>
      <c r="B698">
        <v>13</v>
      </c>
      <c r="C698" t="s">
        <v>481</v>
      </c>
      <c r="D698">
        <v>2</v>
      </c>
      <c r="E698">
        <v>332502.00000000058</v>
      </c>
      <c r="F698">
        <v>6044.3551710630136</v>
      </c>
      <c r="G698">
        <v>2823.387940769619</v>
      </c>
      <c r="H698">
        <v>8867.7431118326331</v>
      </c>
      <c r="I698">
        <v>1.8178000000000001</v>
      </c>
      <c r="J698">
        <v>3.8679999999999999</v>
      </c>
      <c r="K698">
        <v>2.5413000000000001</v>
      </c>
      <c r="L698">
        <v>0.65</v>
      </c>
      <c r="M698" t="s">
        <v>3183</v>
      </c>
      <c r="N698" t="s">
        <v>3183</v>
      </c>
    </row>
    <row r="699" spans="1:14" x14ac:dyDescent="0.25">
      <c r="A699" t="str">
        <f t="shared" si="10"/>
        <v>13_SC_3</v>
      </c>
      <c r="B699">
        <v>13</v>
      </c>
      <c r="C699" t="s">
        <v>481</v>
      </c>
      <c r="D699">
        <v>3</v>
      </c>
      <c r="E699">
        <v>498752.99999999983</v>
      </c>
      <c r="F699">
        <v>9323.9671679455696</v>
      </c>
      <c r="G699">
        <v>4291.8030804436776</v>
      </c>
      <c r="H699">
        <v>13615.770248389246</v>
      </c>
      <c r="I699">
        <v>1.8694999999999999</v>
      </c>
      <c r="J699">
        <v>3.919</v>
      </c>
      <c r="K699">
        <v>2.6042999999999998</v>
      </c>
      <c r="L699">
        <v>0.65</v>
      </c>
      <c r="M699" t="s">
        <v>3183</v>
      </c>
      <c r="N699" t="s">
        <v>3183</v>
      </c>
    </row>
    <row r="700" spans="1:14" x14ac:dyDescent="0.25">
      <c r="A700" t="str">
        <f t="shared" si="10"/>
        <v>13_SC_4</v>
      </c>
      <c r="B700">
        <v>13</v>
      </c>
      <c r="C700" t="s">
        <v>481</v>
      </c>
      <c r="D700">
        <v>4</v>
      </c>
      <c r="E700">
        <v>665118.67623531027</v>
      </c>
      <c r="F700">
        <v>12654.403531118842</v>
      </c>
      <c r="G700">
        <v>5803.5647969913462</v>
      </c>
      <c r="H700">
        <v>18457.96832811019</v>
      </c>
      <c r="I700">
        <v>1.9026000000000001</v>
      </c>
      <c r="J700">
        <v>3.9750000000000001</v>
      </c>
      <c r="K700">
        <v>2.6495000000000002</v>
      </c>
      <c r="L700">
        <v>0.65</v>
      </c>
      <c r="M700" t="s">
        <v>3183</v>
      </c>
      <c r="N700" t="s">
        <v>3183</v>
      </c>
    </row>
    <row r="701" spans="1:14" x14ac:dyDescent="0.25">
      <c r="A701" t="str">
        <f t="shared" si="10"/>
        <v>13_SC_5</v>
      </c>
      <c r="B701">
        <v>13</v>
      </c>
      <c r="C701" t="s">
        <v>481</v>
      </c>
      <c r="D701">
        <v>5</v>
      </c>
      <c r="E701">
        <v>831349.7009689738</v>
      </c>
      <c r="F701">
        <v>16017.916474119989</v>
      </c>
      <c r="G701">
        <v>7391.4243680273848</v>
      </c>
      <c r="H701">
        <v>23409.340842147372</v>
      </c>
      <c r="I701">
        <v>1.9267000000000001</v>
      </c>
      <c r="J701">
        <v>4.05</v>
      </c>
      <c r="K701">
        <v>2.6901999999999999</v>
      </c>
      <c r="L701">
        <v>0.65</v>
      </c>
      <c r="M701" t="s">
        <v>3183</v>
      </c>
      <c r="N701" t="s">
        <v>3183</v>
      </c>
    </row>
    <row r="702" spans="1:14" x14ac:dyDescent="0.25">
      <c r="A702" t="str">
        <f t="shared" si="10"/>
        <v>14_SC_1</v>
      </c>
      <c r="B702">
        <v>14</v>
      </c>
      <c r="C702" t="s">
        <v>481</v>
      </c>
      <c r="D702">
        <v>1</v>
      </c>
      <c r="E702">
        <v>191251.00000000009</v>
      </c>
      <c r="F702">
        <v>3303.7434968195294</v>
      </c>
      <c r="G702">
        <v>1521.0367740219945</v>
      </c>
      <c r="H702">
        <v>4824.7802708415238</v>
      </c>
      <c r="I702">
        <v>1.7274</v>
      </c>
      <c r="J702">
        <v>4.1669999999999998</v>
      </c>
      <c r="K702">
        <v>2.4157999999999999</v>
      </c>
      <c r="L702">
        <v>0.65</v>
      </c>
      <c r="M702" t="s">
        <v>3183</v>
      </c>
      <c r="N702" t="s">
        <v>3183</v>
      </c>
    </row>
    <row r="703" spans="1:14" x14ac:dyDescent="0.25">
      <c r="A703" t="str">
        <f t="shared" si="10"/>
        <v>14_SC_2</v>
      </c>
      <c r="B703">
        <v>14</v>
      </c>
      <c r="C703" t="s">
        <v>481</v>
      </c>
      <c r="D703">
        <v>2</v>
      </c>
      <c r="E703">
        <v>382501.99999999994</v>
      </c>
      <c r="F703">
        <v>6953.2752935078433</v>
      </c>
      <c r="G703">
        <v>3144.0918107883931</v>
      </c>
      <c r="H703">
        <v>10097.367104296236</v>
      </c>
      <c r="I703">
        <v>1.8178000000000001</v>
      </c>
      <c r="J703">
        <v>4.3070000000000004</v>
      </c>
      <c r="K703">
        <v>2.5327999999999999</v>
      </c>
      <c r="L703">
        <v>0.65</v>
      </c>
      <c r="M703" t="s">
        <v>3183</v>
      </c>
      <c r="N703" t="s">
        <v>3183</v>
      </c>
    </row>
    <row r="704" spans="1:14" x14ac:dyDescent="0.25">
      <c r="A704" t="str">
        <f t="shared" si="10"/>
        <v>14_SC_3</v>
      </c>
      <c r="B704">
        <v>14</v>
      </c>
      <c r="C704" t="s">
        <v>481</v>
      </c>
      <c r="D704">
        <v>3</v>
      </c>
      <c r="E704">
        <v>573753.00000000035</v>
      </c>
      <c r="F704">
        <v>10726.059060316984</v>
      </c>
      <c r="G704">
        <v>4780.6856630044067</v>
      </c>
      <c r="H704">
        <v>15506.74472332139</v>
      </c>
      <c r="I704">
        <v>1.8694999999999999</v>
      </c>
      <c r="J704">
        <v>4.3659999999999997</v>
      </c>
      <c r="K704">
        <v>2.5956999999999999</v>
      </c>
      <c r="L704">
        <v>0.65</v>
      </c>
      <c r="M704" t="s">
        <v>3183</v>
      </c>
      <c r="N704" t="s">
        <v>3183</v>
      </c>
    </row>
    <row r="705" spans="1:14" x14ac:dyDescent="0.25">
      <c r="A705" t="str">
        <f t="shared" si="10"/>
        <v>14_SC_4</v>
      </c>
      <c r="B705">
        <v>14</v>
      </c>
      <c r="C705" t="s">
        <v>481</v>
      </c>
      <c r="D705">
        <v>4</v>
      </c>
      <c r="E705">
        <v>765135.92067824793</v>
      </c>
      <c r="F705">
        <v>14557.30990929383</v>
      </c>
      <c r="G705">
        <v>6466.0077747276073</v>
      </c>
      <c r="H705">
        <v>21023.317684021436</v>
      </c>
      <c r="I705">
        <v>1.9026000000000001</v>
      </c>
      <c r="J705">
        <v>4.4290000000000003</v>
      </c>
      <c r="K705">
        <v>2.6406999999999998</v>
      </c>
      <c r="L705">
        <v>0.65</v>
      </c>
      <c r="M705" t="s">
        <v>3183</v>
      </c>
      <c r="N705" t="s">
        <v>3183</v>
      </c>
    </row>
    <row r="706" spans="1:14" x14ac:dyDescent="0.25">
      <c r="A706" t="str">
        <f t="shared" si="10"/>
        <v>14_SC_5</v>
      </c>
      <c r="B706">
        <v>14</v>
      </c>
      <c r="C706" t="s">
        <v>481</v>
      </c>
      <c r="D706">
        <v>5</v>
      </c>
      <c r="E706">
        <v>956363.94163053005</v>
      </c>
      <c r="F706">
        <v>18426.611229959035</v>
      </c>
      <c r="G706">
        <v>8236.5735063539687</v>
      </c>
      <c r="H706">
        <v>26663.184736313004</v>
      </c>
      <c r="I706">
        <v>1.9267000000000001</v>
      </c>
      <c r="J706">
        <v>4.5129999999999999</v>
      </c>
      <c r="K706">
        <v>2.681</v>
      </c>
      <c r="L706">
        <v>0.65</v>
      </c>
      <c r="M706" t="s">
        <v>3183</v>
      </c>
      <c r="N706" t="s">
        <v>3183</v>
      </c>
    </row>
    <row r="707" spans="1:14" x14ac:dyDescent="0.25">
      <c r="A707" t="str">
        <f t="shared" si="10"/>
        <v>15_SC_1</v>
      </c>
      <c r="B707">
        <v>15</v>
      </c>
      <c r="C707" t="s">
        <v>481</v>
      </c>
      <c r="D707">
        <v>1</v>
      </c>
      <c r="E707">
        <v>232501.00000000006</v>
      </c>
      <c r="F707">
        <v>4016.311897736678</v>
      </c>
      <c r="G707">
        <v>1775.6442425949906</v>
      </c>
      <c r="H707">
        <v>5791.9561403316684</v>
      </c>
      <c r="I707">
        <v>1.7274</v>
      </c>
      <c r="J707">
        <v>4.8650000000000002</v>
      </c>
      <c r="K707">
        <v>2.4062000000000001</v>
      </c>
      <c r="L707">
        <v>0.65</v>
      </c>
      <c r="M707" t="s">
        <v>3183</v>
      </c>
      <c r="N707" t="s">
        <v>3183</v>
      </c>
    </row>
    <row r="708" spans="1:14" x14ac:dyDescent="0.25">
      <c r="A708" t="str">
        <f t="shared" si="10"/>
        <v>15_SC_2</v>
      </c>
      <c r="B708">
        <v>15</v>
      </c>
      <c r="C708" t="s">
        <v>481</v>
      </c>
      <c r="D708">
        <v>2</v>
      </c>
      <c r="E708">
        <v>465002.00000000105</v>
      </c>
      <c r="F708">
        <v>8452.9934955418048</v>
      </c>
      <c r="G708">
        <v>3673.4244940989743</v>
      </c>
      <c r="H708">
        <v>12126.417989640779</v>
      </c>
      <c r="I708">
        <v>1.8178000000000001</v>
      </c>
      <c r="J708">
        <v>5.032</v>
      </c>
      <c r="K708">
        <v>2.5228000000000002</v>
      </c>
      <c r="L708">
        <v>0.65</v>
      </c>
      <c r="M708" t="s">
        <v>3183</v>
      </c>
      <c r="N708" t="s">
        <v>3183</v>
      </c>
    </row>
    <row r="709" spans="1:14" x14ac:dyDescent="0.25">
      <c r="A709" t="str">
        <f t="shared" si="10"/>
        <v>15_SC_3</v>
      </c>
      <c r="B709">
        <v>15</v>
      </c>
      <c r="C709" t="s">
        <v>481</v>
      </c>
      <c r="D709">
        <v>3</v>
      </c>
      <c r="E709">
        <v>697503.00000000093</v>
      </c>
      <c r="F709">
        <v>13039.5106827298</v>
      </c>
      <c r="G709">
        <v>5587.6030788439803</v>
      </c>
      <c r="H709">
        <v>18627.113761573783</v>
      </c>
      <c r="I709">
        <v>1.8694999999999999</v>
      </c>
      <c r="J709">
        <v>5.1029999999999998</v>
      </c>
      <c r="K709">
        <v>2.5855999999999999</v>
      </c>
      <c r="L709">
        <v>0.65</v>
      </c>
      <c r="M709" t="s">
        <v>3183</v>
      </c>
      <c r="N709" t="s">
        <v>3183</v>
      </c>
    </row>
    <row r="710" spans="1:14" x14ac:dyDescent="0.25">
      <c r="A710" t="str">
        <f t="shared" si="10"/>
        <v>15_SC_4</v>
      </c>
      <c r="B710">
        <v>15</v>
      </c>
      <c r="C710" t="s">
        <v>481</v>
      </c>
      <c r="D710">
        <v>4</v>
      </c>
      <c r="E710">
        <v>930164.37400909467</v>
      </c>
      <c r="F710">
        <v>17697.105433282599</v>
      </c>
      <c r="G710">
        <v>7559.3925928193703</v>
      </c>
      <c r="H710">
        <v>25256.49802610197</v>
      </c>
      <c r="I710">
        <v>1.9026000000000001</v>
      </c>
      <c r="J710">
        <v>5.1779999999999999</v>
      </c>
      <c r="K710">
        <v>2.6303000000000001</v>
      </c>
      <c r="L710">
        <v>0.65</v>
      </c>
      <c r="M710" t="s">
        <v>3183</v>
      </c>
      <c r="N710" t="s">
        <v>3183</v>
      </c>
    </row>
    <row r="711" spans="1:14" x14ac:dyDescent="0.25">
      <c r="A711" t="str">
        <f t="shared" si="10"/>
        <v>15_SC_5</v>
      </c>
      <c r="B711">
        <v>15</v>
      </c>
      <c r="C711" t="s">
        <v>481</v>
      </c>
      <c r="D711">
        <v>5</v>
      </c>
      <c r="E711">
        <v>1162637.4387220978</v>
      </c>
      <c r="F711">
        <v>22400.957577093566</v>
      </c>
      <c r="G711">
        <v>9631.5211567103779</v>
      </c>
      <c r="H711">
        <v>32032.478733803946</v>
      </c>
      <c r="I711">
        <v>1.9267000000000001</v>
      </c>
      <c r="J711">
        <v>5.2779999999999996</v>
      </c>
      <c r="K711">
        <v>2.6701999999999999</v>
      </c>
      <c r="L711">
        <v>0.65</v>
      </c>
      <c r="M711" t="s">
        <v>3183</v>
      </c>
      <c r="N711" t="s">
        <v>3183</v>
      </c>
    </row>
    <row r="712" spans="1:14" x14ac:dyDescent="0.25">
      <c r="A712" t="str">
        <f t="shared" ref="A712:A775" si="11">B712&amp;"_"&amp;C712&amp;"_"&amp;D712</f>
        <v>16_SC_1</v>
      </c>
      <c r="B712">
        <v>16</v>
      </c>
      <c r="C712" t="s">
        <v>481</v>
      </c>
      <c r="D712">
        <v>1</v>
      </c>
      <c r="E712">
        <v>277950.99999999994</v>
      </c>
      <c r="F712">
        <v>4801.4327176562974</v>
      </c>
      <c r="G712">
        <v>2056.786434015994</v>
      </c>
      <c r="H712">
        <v>6858.2191516722914</v>
      </c>
      <c r="I712">
        <v>1.7274</v>
      </c>
      <c r="J712">
        <v>5.6349999999999998</v>
      </c>
      <c r="K712">
        <v>2.3990999999999998</v>
      </c>
      <c r="L712">
        <v>0.65</v>
      </c>
      <c r="M712" t="s">
        <v>3183</v>
      </c>
      <c r="N712" t="s">
        <v>3183</v>
      </c>
    </row>
    <row r="713" spans="1:14" x14ac:dyDescent="0.25">
      <c r="A713" t="str">
        <f t="shared" si="11"/>
        <v>16_SC_2</v>
      </c>
      <c r="B713">
        <v>16</v>
      </c>
      <c r="C713" t="s">
        <v>481</v>
      </c>
      <c r="D713">
        <v>2</v>
      </c>
      <c r="E713">
        <v>555902.00000000058</v>
      </c>
      <c r="F713">
        <v>10105.410278146494</v>
      </c>
      <c r="G713">
        <v>4257.9235868752394</v>
      </c>
      <c r="H713">
        <v>14363.333865021734</v>
      </c>
      <c r="I713">
        <v>1.8178000000000001</v>
      </c>
      <c r="J713">
        <v>5.8330000000000002</v>
      </c>
      <c r="K713">
        <v>2.5154999999999998</v>
      </c>
      <c r="L713">
        <v>0.65</v>
      </c>
      <c r="M713" t="s">
        <v>3183</v>
      </c>
      <c r="N713" t="s">
        <v>3183</v>
      </c>
    </row>
    <row r="714" spans="1:14" x14ac:dyDescent="0.25">
      <c r="A714" t="str">
        <f t="shared" si="11"/>
        <v>16_SC_3</v>
      </c>
      <c r="B714">
        <v>16</v>
      </c>
      <c r="C714" t="s">
        <v>481</v>
      </c>
      <c r="D714">
        <v>3</v>
      </c>
      <c r="E714">
        <v>833852.99999999965</v>
      </c>
      <c r="F714">
        <v>15588.51374306103</v>
      </c>
      <c r="G714">
        <v>6478.61665125331</v>
      </c>
      <c r="H714">
        <v>22067.130394314339</v>
      </c>
      <c r="I714">
        <v>1.8694999999999999</v>
      </c>
      <c r="J714">
        <v>5.9169999999999998</v>
      </c>
      <c r="K714">
        <v>2.5781000000000001</v>
      </c>
      <c r="L714">
        <v>0.65</v>
      </c>
      <c r="M714" t="s">
        <v>3183</v>
      </c>
      <c r="N714" t="s">
        <v>3183</v>
      </c>
    </row>
    <row r="715" spans="1:14" x14ac:dyDescent="0.25">
      <c r="A715" t="str">
        <f t="shared" si="11"/>
        <v>16_SC_4</v>
      </c>
      <c r="B715">
        <v>16</v>
      </c>
      <c r="C715" t="s">
        <v>481</v>
      </c>
      <c r="D715">
        <v>4</v>
      </c>
      <c r="E715">
        <v>1111995.7244063523</v>
      </c>
      <c r="F715">
        <v>21156.589228804747</v>
      </c>
      <c r="G715">
        <v>8766.7291954681295</v>
      </c>
      <c r="H715">
        <v>29923.318424272875</v>
      </c>
      <c r="I715">
        <v>1.9026000000000001</v>
      </c>
      <c r="J715">
        <v>6.0049999999999999</v>
      </c>
      <c r="K715">
        <v>2.6227</v>
      </c>
      <c r="L715">
        <v>0.65</v>
      </c>
      <c r="M715" t="s">
        <v>3183</v>
      </c>
      <c r="N715" t="s">
        <v>3183</v>
      </c>
    </row>
    <row r="716" spans="1:14" x14ac:dyDescent="0.25">
      <c r="A716" t="str">
        <f t="shared" si="11"/>
        <v>16_SC_5</v>
      </c>
      <c r="B716">
        <v>16</v>
      </c>
      <c r="C716" t="s">
        <v>481</v>
      </c>
      <c r="D716">
        <v>5</v>
      </c>
      <c r="E716">
        <v>1389913.3282448056</v>
      </c>
      <c r="F716">
        <v>26779.964643208947</v>
      </c>
      <c r="G716">
        <v>11171.849684628942</v>
      </c>
      <c r="H716">
        <v>37951.814327837885</v>
      </c>
      <c r="I716">
        <v>1.9267000000000001</v>
      </c>
      <c r="J716">
        <v>6.1219999999999999</v>
      </c>
      <c r="K716">
        <v>2.6621999999999999</v>
      </c>
      <c r="L716">
        <v>0.65</v>
      </c>
      <c r="M716" t="s">
        <v>3183</v>
      </c>
      <c r="N716" t="s">
        <v>3183</v>
      </c>
    </row>
    <row r="717" spans="1:14" x14ac:dyDescent="0.25">
      <c r="A717" t="str">
        <f t="shared" si="11"/>
        <v>17_SC_1</v>
      </c>
      <c r="B717">
        <v>17</v>
      </c>
      <c r="C717" t="s">
        <v>481</v>
      </c>
      <c r="D717">
        <v>1</v>
      </c>
      <c r="E717">
        <v>330051.00000000012</v>
      </c>
      <c r="F717">
        <v>5474.1744175236727</v>
      </c>
      <c r="G717">
        <v>2653.9821272810109</v>
      </c>
      <c r="H717">
        <v>8128.156544804684</v>
      </c>
      <c r="I717">
        <v>1.6586000000000001</v>
      </c>
      <c r="J717">
        <v>7.2709999999999999</v>
      </c>
      <c r="K717">
        <v>2.4079000000000002</v>
      </c>
      <c r="L717">
        <v>0.65</v>
      </c>
      <c r="M717" t="s">
        <v>3183</v>
      </c>
      <c r="N717" t="s">
        <v>3183</v>
      </c>
    </row>
    <row r="718" spans="1:14" x14ac:dyDescent="0.25">
      <c r="A718" t="str">
        <f t="shared" si="11"/>
        <v>17_SC_2</v>
      </c>
      <c r="B718">
        <v>17</v>
      </c>
      <c r="C718" t="s">
        <v>481</v>
      </c>
      <c r="D718">
        <v>2</v>
      </c>
      <c r="E718">
        <v>660102.00000000023</v>
      </c>
      <c r="F718">
        <v>11546.463531413843</v>
      </c>
      <c r="G718">
        <v>5505.649585308307</v>
      </c>
      <c r="H718">
        <v>17052.11311672215</v>
      </c>
      <c r="I718">
        <v>1.7492000000000001</v>
      </c>
      <c r="J718">
        <v>7.5419999999999998</v>
      </c>
      <c r="K718">
        <v>2.5284</v>
      </c>
      <c r="L718">
        <v>0.65</v>
      </c>
      <c r="M718" t="s">
        <v>3183</v>
      </c>
      <c r="N718" t="s">
        <v>3183</v>
      </c>
    </row>
    <row r="719" spans="1:14" x14ac:dyDescent="0.25">
      <c r="A719" t="str">
        <f t="shared" si="11"/>
        <v>17_SC_3</v>
      </c>
      <c r="B719">
        <v>17</v>
      </c>
      <c r="C719" t="s">
        <v>481</v>
      </c>
      <c r="D719">
        <v>3</v>
      </c>
      <c r="E719">
        <v>990153.00000000116</v>
      </c>
      <c r="F719">
        <v>17830.927798131619</v>
      </c>
      <c r="G719">
        <v>8384.903710466313</v>
      </c>
      <c r="H719">
        <v>26215.831508597934</v>
      </c>
      <c r="I719">
        <v>1.8008</v>
      </c>
      <c r="J719">
        <v>7.657</v>
      </c>
      <c r="K719">
        <v>2.5928</v>
      </c>
      <c r="L719">
        <v>0.65</v>
      </c>
      <c r="M719" t="s">
        <v>3183</v>
      </c>
      <c r="N719" t="s">
        <v>3183</v>
      </c>
    </row>
    <row r="720" spans="1:14" x14ac:dyDescent="0.25">
      <c r="A720" t="str">
        <f t="shared" si="11"/>
        <v>17_SC_4</v>
      </c>
      <c r="B720">
        <v>17</v>
      </c>
      <c r="C720" t="s">
        <v>481</v>
      </c>
      <c r="D720">
        <v>4</v>
      </c>
      <c r="E720">
        <v>1320430.8536217257</v>
      </c>
      <c r="F720">
        <v>24214.886493949187</v>
      </c>
      <c r="G720">
        <v>11353.40382183546</v>
      </c>
      <c r="H720">
        <v>35568.290315784645</v>
      </c>
      <c r="I720">
        <v>1.8339000000000001</v>
      </c>
      <c r="J720">
        <v>7.7759999999999998</v>
      </c>
      <c r="K720">
        <v>2.6389</v>
      </c>
      <c r="L720">
        <v>0.65</v>
      </c>
      <c r="M720" t="s">
        <v>3183</v>
      </c>
      <c r="N720" t="s">
        <v>3183</v>
      </c>
    </row>
    <row r="721" spans="1:14" x14ac:dyDescent="0.25">
      <c r="A721" t="str">
        <f t="shared" si="11"/>
        <v>17_SC_5</v>
      </c>
      <c r="B721">
        <v>17</v>
      </c>
      <c r="C721" t="s">
        <v>481</v>
      </c>
      <c r="D721">
        <v>5</v>
      </c>
      <c r="E721">
        <v>1650439.2451317557</v>
      </c>
      <c r="F721">
        <v>30665.18374019341</v>
      </c>
      <c r="G721">
        <v>14474.866413177284</v>
      </c>
      <c r="H721">
        <v>45140.050153370692</v>
      </c>
      <c r="I721">
        <v>1.8580000000000001</v>
      </c>
      <c r="J721">
        <v>7.931</v>
      </c>
      <c r="K721">
        <v>2.6802000000000001</v>
      </c>
      <c r="L721">
        <v>0.65</v>
      </c>
      <c r="M721" t="s">
        <v>3183</v>
      </c>
      <c r="N721" t="s">
        <v>3183</v>
      </c>
    </row>
    <row r="722" spans="1:14" x14ac:dyDescent="0.25">
      <c r="A722" t="str">
        <f t="shared" si="11"/>
        <v>18_SC_1</v>
      </c>
      <c r="B722">
        <v>18</v>
      </c>
      <c r="C722" t="s">
        <v>481</v>
      </c>
      <c r="D722">
        <v>1</v>
      </c>
      <c r="E722">
        <v>382500.99999999977</v>
      </c>
      <c r="F722">
        <v>6344.101938419285</v>
      </c>
      <c r="G722">
        <v>3041.6772939330153</v>
      </c>
      <c r="H722">
        <v>9385.7792323523008</v>
      </c>
      <c r="I722">
        <v>1.6586000000000001</v>
      </c>
      <c r="J722">
        <v>8.3330000000000002</v>
      </c>
      <c r="K722">
        <v>2.4087999999999998</v>
      </c>
      <c r="L722">
        <v>0.65</v>
      </c>
      <c r="M722" t="s">
        <v>3183</v>
      </c>
      <c r="N722" t="s">
        <v>3183</v>
      </c>
    </row>
    <row r="723" spans="1:14" x14ac:dyDescent="0.25">
      <c r="A723" t="str">
        <f t="shared" si="11"/>
        <v>18_SC_2</v>
      </c>
      <c r="B723">
        <v>18</v>
      </c>
      <c r="C723" t="s">
        <v>481</v>
      </c>
      <c r="D723">
        <v>2</v>
      </c>
      <c r="E723">
        <v>765002.00000000093</v>
      </c>
      <c r="F723">
        <v>13381.367871114848</v>
      </c>
      <c r="G723">
        <v>6311.7080137425446</v>
      </c>
      <c r="H723">
        <v>19693.075884857393</v>
      </c>
      <c r="I723">
        <v>1.7492000000000001</v>
      </c>
      <c r="J723">
        <v>8.6460000000000008</v>
      </c>
      <c r="K723">
        <v>2.5293000000000001</v>
      </c>
      <c r="L723">
        <v>0.65</v>
      </c>
      <c r="M723" t="s">
        <v>3183</v>
      </c>
      <c r="N723" t="s">
        <v>3183</v>
      </c>
    </row>
    <row r="724" spans="1:14" x14ac:dyDescent="0.25">
      <c r="A724" t="str">
        <f t="shared" si="11"/>
        <v>18_SC_3</v>
      </c>
      <c r="B724">
        <v>18</v>
      </c>
      <c r="C724" t="s">
        <v>481</v>
      </c>
      <c r="D724">
        <v>3</v>
      </c>
      <c r="E724">
        <v>1147503.0000000014</v>
      </c>
      <c r="F724">
        <v>20664.526735907864</v>
      </c>
      <c r="G724">
        <v>9613.6845352965265</v>
      </c>
      <c r="H724">
        <v>30278.211271204389</v>
      </c>
      <c r="I724">
        <v>1.8008</v>
      </c>
      <c r="J724">
        <v>8.7799999999999994</v>
      </c>
      <c r="K724">
        <v>2.5937000000000001</v>
      </c>
      <c r="L724">
        <v>0.65</v>
      </c>
      <c r="M724" t="s">
        <v>3183</v>
      </c>
      <c r="N724" t="s">
        <v>3183</v>
      </c>
    </row>
    <row r="725" spans="1:14" x14ac:dyDescent="0.25">
      <c r="A725" t="str">
        <f t="shared" si="11"/>
        <v>18_SC_4</v>
      </c>
      <c r="B725">
        <v>18</v>
      </c>
      <c r="C725" t="s">
        <v>481</v>
      </c>
      <c r="D725">
        <v>4</v>
      </c>
      <c r="E725">
        <v>1530266.9040274466</v>
      </c>
      <c r="F725">
        <v>28062.991170522284</v>
      </c>
      <c r="G725">
        <v>13018.448050978701</v>
      </c>
      <c r="H725">
        <v>41081.439221500987</v>
      </c>
      <c r="I725">
        <v>1.8339000000000001</v>
      </c>
      <c r="J725">
        <v>8.9169999999999998</v>
      </c>
      <c r="K725">
        <v>2.6396000000000002</v>
      </c>
      <c r="L725">
        <v>0.65</v>
      </c>
      <c r="M725" t="s">
        <v>3183</v>
      </c>
      <c r="N725" t="s">
        <v>3183</v>
      </c>
    </row>
    <row r="726" spans="1:14" x14ac:dyDescent="0.25">
      <c r="A726" t="str">
        <f t="shared" si="11"/>
        <v>18_SC_5</v>
      </c>
      <c r="B726">
        <v>18</v>
      </c>
      <c r="C726" t="s">
        <v>481</v>
      </c>
      <c r="D726">
        <v>5</v>
      </c>
      <c r="E726">
        <v>1912718.524416351</v>
      </c>
      <c r="F726">
        <v>35538.336335316999</v>
      </c>
      <c r="G726">
        <v>16599.18597251601</v>
      </c>
      <c r="H726">
        <v>52137.522307833009</v>
      </c>
      <c r="I726">
        <v>1.8580000000000001</v>
      </c>
      <c r="J726">
        <v>9.0950000000000006</v>
      </c>
      <c r="K726">
        <v>2.6808999999999998</v>
      </c>
      <c r="L726">
        <v>0.65</v>
      </c>
      <c r="M726" t="s">
        <v>3183</v>
      </c>
      <c r="N726" t="s">
        <v>3183</v>
      </c>
    </row>
    <row r="727" spans="1:14" x14ac:dyDescent="0.25">
      <c r="A727" t="str">
        <f t="shared" si="11"/>
        <v>19_SC_1</v>
      </c>
      <c r="B727">
        <v>19</v>
      </c>
      <c r="C727" t="s">
        <v>481</v>
      </c>
      <c r="D727">
        <v>1</v>
      </c>
      <c r="E727">
        <v>432500.99999999965</v>
      </c>
      <c r="F727">
        <v>7173.3941413703023</v>
      </c>
      <c r="G727">
        <v>3411.1481261269992</v>
      </c>
      <c r="H727">
        <v>10584.542267497302</v>
      </c>
      <c r="I727">
        <v>1.6586000000000001</v>
      </c>
      <c r="J727">
        <v>9.3460000000000001</v>
      </c>
      <c r="K727">
        <v>2.4095</v>
      </c>
      <c r="L727">
        <v>0.65</v>
      </c>
      <c r="M727" t="s">
        <v>3183</v>
      </c>
      <c r="N727" t="s">
        <v>3183</v>
      </c>
    </row>
    <row r="728" spans="1:14" x14ac:dyDescent="0.25">
      <c r="A728" t="str">
        <f t="shared" si="11"/>
        <v>19_SC_2</v>
      </c>
      <c r="B728">
        <v>19</v>
      </c>
      <c r="C728" t="s">
        <v>481</v>
      </c>
      <c r="D728">
        <v>2</v>
      </c>
      <c r="E728">
        <v>865002.00000000047</v>
      </c>
      <c r="F728">
        <v>15130.561712583891</v>
      </c>
      <c r="G728">
        <v>7079.8761106694137</v>
      </c>
      <c r="H728">
        <v>22210.437823253305</v>
      </c>
      <c r="I728">
        <v>1.7492000000000001</v>
      </c>
      <c r="J728">
        <v>9.6980000000000004</v>
      </c>
      <c r="K728">
        <v>2.5299</v>
      </c>
      <c r="L728">
        <v>0.65</v>
      </c>
      <c r="M728" t="s">
        <v>3183</v>
      </c>
      <c r="N728" t="s">
        <v>3183</v>
      </c>
    </row>
    <row r="729" spans="1:14" x14ac:dyDescent="0.25">
      <c r="A729" t="str">
        <f t="shared" si="11"/>
        <v>19_SC_3</v>
      </c>
      <c r="B729">
        <v>19</v>
      </c>
      <c r="C729" t="s">
        <v>481</v>
      </c>
      <c r="D729">
        <v>3</v>
      </c>
      <c r="E729">
        <v>1297502.9999999993</v>
      </c>
      <c r="F729">
        <v>23365.76499880238</v>
      </c>
      <c r="G729">
        <v>10784.704114985343</v>
      </c>
      <c r="H729">
        <v>34150.469113787723</v>
      </c>
      <c r="I729">
        <v>1.8008</v>
      </c>
      <c r="J729">
        <v>9.8490000000000002</v>
      </c>
      <c r="K729">
        <v>2.5941999999999998</v>
      </c>
      <c r="L729">
        <v>0.65</v>
      </c>
      <c r="M729" t="s">
        <v>3183</v>
      </c>
      <c r="N729" t="s">
        <v>3183</v>
      </c>
    </row>
    <row r="730" spans="1:14" x14ac:dyDescent="0.25">
      <c r="A730" t="str">
        <f t="shared" si="11"/>
        <v>19_SC_4</v>
      </c>
      <c r="B730">
        <v>19</v>
      </c>
      <c r="C730" t="s">
        <v>481</v>
      </c>
      <c r="D730">
        <v>4</v>
      </c>
      <c r="E730">
        <v>1730301.2704771336</v>
      </c>
      <c r="F730">
        <v>31731.346438942826</v>
      </c>
      <c r="G730">
        <v>14605.223578238998</v>
      </c>
      <c r="H730">
        <v>46336.570017181824</v>
      </c>
      <c r="I730">
        <v>1.8339000000000001</v>
      </c>
      <c r="J730">
        <v>10.004</v>
      </c>
      <c r="K730">
        <v>2.6402000000000001</v>
      </c>
      <c r="L730">
        <v>0.65</v>
      </c>
      <c r="M730" t="s">
        <v>3183</v>
      </c>
      <c r="N730" t="s">
        <v>3183</v>
      </c>
    </row>
    <row r="731" spans="1:14" x14ac:dyDescent="0.25">
      <c r="A731" t="str">
        <f t="shared" si="11"/>
        <v>19_SC_5</v>
      </c>
      <c r="B731">
        <v>19</v>
      </c>
      <c r="C731" t="s">
        <v>481</v>
      </c>
      <c r="D731">
        <v>5</v>
      </c>
      <c r="E731">
        <v>2162746.4360317881</v>
      </c>
      <c r="F731">
        <v>40183.858351640731</v>
      </c>
      <c r="G731">
        <v>18623.647616030528</v>
      </c>
      <c r="H731">
        <v>58807.505967671255</v>
      </c>
      <c r="I731">
        <v>1.8580000000000001</v>
      </c>
      <c r="J731">
        <v>10.205</v>
      </c>
      <c r="K731">
        <v>2.6812999999999998</v>
      </c>
      <c r="L731">
        <v>0.65</v>
      </c>
      <c r="M731" t="s">
        <v>3183</v>
      </c>
      <c r="N731" t="s">
        <v>3183</v>
      </c>
    </row>
    <row r="732" spans="1:14" x14ac:dyDescent="0.25">
      <c r="A732" t="str">
        <f t="shared" si="11"/>
        <v>20_SC_1</v>
      </c>
      <c r="B732">
        <v>20</v>
      </c>
      <c r="C732" t="s">
        <v>481</v>
      </c>
      <c r="D732">
        <v>1</v>
      </c>
      <c r="E732">
        <v>482500.99999999971</v>
      </c>
      <c r="F732">
        <v>8002.6863443213078</v>
      </c>
      <c r="G732">
        <v>3780.6189583209893</v>
      </c>
      <c r="H732">
        <v>11783.305302642297</v>
      </c>
      <c r="I732">
        <v>1.6586000000000001</v>
      </c>
      <c r="J732">
        <v>10.358000000000001</v>
      </c>
      <c r="K732">
        <v>2.41</v>
      </c>
      <c r="L732">
        <v>0.65</v>
      </c>
      <c r="M732" t="s">
        <v>3183</v>
      </c>
      <c r="N732" t="s">
        <v>3183</v>
      </c>
    </row>
    <row r="733" spans="1:14" x14ac:dyDescent="0.25">
      <c r="A733" t="str">
        <f t="shared" si="11"/>
        <v>20_SC_2</v>
      </c>
      <c r="B733">
        <v>20</v>
      </c>
      <c r="C733" t="s">
        <v>481</v>
      </c>
      <c r="D733">
        <v>2</v>
      </c>
      <c r="E733">
        <v>965002.00000000035</v>
      </c>
      <c r="F733">
        <v>16879.75555405287</v>
      </c>
      <c r="G733">
        <v>7848.0442075962264</v>
      </c>
      <c r="H733">
        <v>24727.799761649097</v>
      </c>
      <c r="I733">
        <v>1.7492000000000001</v>
      </c>
      <c r="J733">
        <v>10.750999999999999</v>
      </c>
      <c r="K733">
        <v>2.5304000000000002</v>
      </c>
      <c r="L733">
        <v>0.65</v>
      </c>
      <c r="M733" t="s">
        <v>3183</v>
      </c>
      <c r="N733" t="s">
        <v>3183</v>
      </c>
    </row>
    <row r="734" spans="1:14" x14ac:dyDescent="0.25">
      <c r="A734" t="str">
        <f t="shared" si="11"/>
        <v>20_SC_3</v>
      </c>
      <c r="B734">
        <v>20</v>
      </c>
      <c r="C734" t="s">
        <v>481</v>
      </c>
      <c r="D734">
        <v>3</v>
      </c>
      <c r="E734">
        <v>1447503</v>
      </c>
      <c r="F734">
        <v>26067.003261696784</v>
      </c>
      <c r="G734">
        <v>11955.723694674238</v>
      </c>
      <c r="H734">
        <v>38022.726956371022</v>
      </c>
      <c r="I734">
        <v>1.8008</v>
      </c>
      <c r="J734">
        <v>10.917999999999999</v>
      </c>
      <c r="K734">
        <v>2.5947</v>
      </c>
      <c r="L734">
        <v>0.65</v>
      </c>
      <c r="M734" t="s">
        <v>3183</v>
      </c>
      <c r="N734" t="s">
        <v>3183</v>
      </c>
    </row>
    <row r="735" spans="1:14" x14ac:dyDescent="0.25">
      <c r="A735" t="str">
        <f t="shared" si="11"/>
        <v>20_SC_4</v>
      </c>
      <c r="B735">
        <v>20</v>
      </c>
      <c r="C735" t="s">
        <v>481</v>
      </c>
      <c r="D735">
        <v>4</v>
      </c>
      <c r="E735">
        <v>1930335.6369268231</v>
      </c>
      <c r="F735">
        <v>35399.701707363383</v>
      </c>
      <c r="G735">
        <v>16191.999105499373</v>
      </c>
      <c r="H735">
        <v>51591.700812862757</v>
      </c>
      <c r="I735">
        <v>1.8339000000000001</v>
      </c>
      <c r="J735">
        <v>11.09</v>
      </c>
      <c r="K735">
        <v>2.6406000000000001</v>
      </c>
      <c r="L735">
        <v>0.65</v>
      </c>
      <c r="M735" t="s">
        <v>3183</v>
      </c>
      <c r="N735" t="s">
        <v>3183</v>
      </c>
    </row>
    <row r="736" spans="1:14" x14ac:dyDescent="0.25">
      <c r="A736" t="str">
        <f t="shared" si="11"/>
        <v>20_SC_5</v>
      </c>
      <c r="B736">
        <v>20</v>
      </c>
      <c r="C736" t="s">
        <v>481</v>
      </c>
      <c r="D736">
        <v>5</v>
      </c>
      <c r="E736">
        <v>2412774.3476472367</v>
      </c>
      <c r="F736">
        <v>44829.380367964543</v>
      </c>
      <c r="G736">
        <v>20648.109259545192</v>
      </c>
      <c r="H736">
        <v>65477.489627509734</v>
      </c>
      <c r="I736">
        <v>1.8580000000000001</v>
      </c>
      <c r="J736">
        <v>11.314</v>
      </c>
      <c r="K736">
        <v>2.6817000000000002</v>
      </c>
      <c r="L736">
        <v>0.65</v>
      </c>
      <c r="M736" t="s">
        <v>3183</v>
      </c>
      <c r="N736" t="s">
        <v>3183</v>
      </c>
    </row>
    <row r="737" spans="1:14" x14ac:dyDescent="0.25">
      <c r="A737" t="str">
        <f t="shared" si="11"/>
        <v>21_SC_1</v>
      </c>
      <c r="B737">
        <v>21</v>
      </c>
      <c r="C737" t="s">
        <v>481</v>
      </c>
      <c r="D737">
        <v>1</v>
      </c>
      <c r="E737">
        <v>651241.99999999965</v>
      </c>
      <c r="F737">
        <v>10801.398256684435</v>
      </c>
      <c r="G737">
        <v>5028.2004336549762</v>
      </c>
      <c r="H737">
        <v>15829.598690339411</v>
      </c>
      <c r="I737">
        <v>1.6586000000000001</v>
      </c>
      <c r="J737">
        <v>13.776</v>
      </c>
      <c r="K737">
        <v>2.4113000000000002</v>
      </c>
      <c r="L737">
        <v>0.65</v>
      </c>
      <c r="M737" t="s">
        <v>3183</v>
      </c>
      <c r="N737" t="s">
        <v>3183</v>
      </c>
    </row>
    <row r="738" spans="1:14" x14ac:dyDescent="0.25">
      <c r="A738" t="str">
        <f t="shared" si="11"/>
        <v>21_SC_2</v>
      </c>
      <c r="B738">
        <v>21</v>
      </c>
      <c r="C738" t="s">
        <v>481</v>
      </c>
      <c r="D738">
        <v>2</v>
      </c>
      <c r="E738">
        <v>1302483.9999999981</v>
      </c>
      <c r="F738">
        <v>22782.969914119371</v>
      </c>
      <c r="G738">
        <v>10441.895515670889</v>
      </c>
      <c r="H738">
        <v>33224.865429790261</v>
      </c>
      <c r="I738">
        <v>1.7492000000000001</v>
      </c>
      <c r="J738">
        <v>14.304</v>
      </c>
      <c r="K738">
        <v>2.5314999999999999</v>
      </c>
      <c r="L738">
        <v>0.65</v>
      </c>
      <c r="M738" t="s">
        <v>3183</v>
      </c>
      <c r="N738" t="s">
        <v>3183</v>
      </c>
    </row>
    <row r="739" spans="1:14" x14ac:dyDescent="0.25">
      <c r="A739" t="str">
        <f t="shared" si="11"/>
        <v>21_SC_3</v>
      </c>
      <c r="B739">
        <v>21</v>
      </c>
      <c r="C739" t="s">
        <v>481</v>
      </c>
      <c r="D739">
        <v>3</v>
      </c>
      <c r="E739">
        <v>1953725.999999996</v>
      </c>
      <c r="F739">
        <v>35183.196176078294</v>
      </c>
      <c r="G739">
        <v>15909.872307130716</v>
      </c>
      <c r="H739">
        <v>51093.068483209012</v>
      </c>
      <c r="I739">
        <v>1.8008</v>
      </c>
      <c r="J739">
        <v>14.53</v>
      </c>
      <c r="K739">
        <v>2.5958000000000001</v>
      </c>
      <c r="L739">
        <v>0.65</v>
      </c>
      <c r="M739" t="s">
        <v>3183</v>
      </c>
      <c r="N739" t="s">
        <v>3183</v>
      </c>
    </row>
    <row r="740" spans="1:14" x14ac:dyDescent="0.25">
      <c r="A740" t="str">
        <f t="shared" si="11"/>
        <v>21_SC_4</v>
      </c>
      <c r="B740">
        <v>21</v>
      </c>
      <c r="C740" t="s">
        <v>481</v>
      </c>
      <c r="D740">
        <v>4</v>
      </c>
      <c r="E740">
        <v>2605415.6175085595</v>
      </c>
      <c r="F740">
        <v>47779.740434334264</v>
      </c>
      <c r="G740">
        <v>21550.019291403438</v>
      </c>
      <c r="H740">
        <v>69329.759725737706</v>
      </c>
      <c r="I740">
        <v>1.8339000000000001</v>
      </c>
      <c r="J740">
        <v>14.76</v>
      </c>
      <c r="K740">
        <v>2.6415999999999999</v>
      </c>
      <c r="L740">
        <v>0.65</v>
      </c>
      <c r="M740" t="s">
        <v>3183</v>
      </c>
      <c r="N740" t="s">
        <v>3183</v>
      </c>
    </row>
    <row r="741" spans="1:14" x14ac:dyDescent="0.25">
      <c r="A741" t="str">
        <f t="shared" si="11"/>
        <v>21_SC_5</v>
      </c>
      <c r="B741">
        <v>21</v>
      </c>
      <c r="C741" t="s">
        <v>481</v>
      </c>
      <c r="D741">
        <v>5</v>
      </c>
      <c r="E741">
        <v>3256573.5443252525</v>
      </c>
      <c r="F741">
        <v>60507.180979094272</v>
      </c>
      <c r="G741">
        <v>27484.05221628795</v>
      </c>
      <c r="H741">
        <v>87991.233195382229</v>
      </c>
      <c r="I741">
        <v>1.8580000000000001</v>
      </c>
      <c r="J741">
        <v>15.06</v>
      </c>
      <c r="K741">
        <v>2.6825999999999999</v>
      </c>
      <c r="L741">
        <v>0.65</v>
      </c>
      <c r="M741" t="s">
        <v>3183</v>
      </c>
      <c r="N741" t="s">
        <v>3183</v>
      </c>
    </row>
    <row r="742" spans="1:14" x14ac:dyDescent="0.25">
      <c r="A742" t="str">
        <f t="shared" si="11"/>
        <v>1_SE_1</v>
      </c>
      <c r="B742">
        <v>1</v>
      </c>
      <c r="C742" t="s">
        <v>490</v>
      </c>
      <c r="D742">
        <v>1</v>
      </c>
      <c r="E742">
        <v>1301.0000000000002</v>
      </c>
      <c r="F742">
        <v>23.313874088517167</v>
      </c>
      <c r="G742">
        <v>118.80503419950132</v>
      </c>
      <c r="H742">
        <v>142.11890828801847</v>
      </c>
      <c r="I742">
        <v>1.792</v>
      </c>
      <c r="J742">
        <v>0.32500000000000001</v>
      </c>
      <c r="K742">
        <v>5.3297999999999996</v>
      </c>
      <c r="L742">
        <v>0.2</v>
      </c>
      <c r="M742" t="s">
        <v>3183</v>
      </c>
      <c r="N742" t="s">
        <v>3183</v>
      </c>
    </row>
    <row r="743" spans="1:14" x14ac:dyDescent="0.25">
      <c r="A743" t="str">
        <f t="shared" si="11"/>
        <v>1_SE_2</v>
      </c>
      <c r="B743">
        <v>1</v>
      </c>
      <c r="C743" t="s">
        <v>490</v>
      </c>
      <c r="D743">
        <v>2</v>
      </c>
      <c r="E743">
        <v>2602.0000000000023</v>
      </c>
      <c r="F743">
        <v>49.050276787274321</v>
      </c>
      <c r="G743">
        <v>238.16170136140477</v>
      </c>
      <c r="H743">
        <v>287.21197814867907</v>
      </c>
      <c r="I743">
        <v>1.8851</v>
      </c>
      <c r="J743">
        <v>0.32600000000000001</v>
      </c>
      <c r="K743">
        <v>5.4440999999999997</v>
      </c>
      <c r="L743">
        <v>0.2</v>
      </c>
      <c r="M743" t="s">
        <v>3183</v>
      </c>
      <c r="N743" t="s">
        <v>3183</v>
      </c>
    </row>
    <row r="744" spans="1:14" x14ac:dyDescent="0.25">
      <c r="A744" t="str">
        <f t="shared" si="11"/>
        <v>1_SE_3</v>
      </c>
      <c r="B744">
        <v>1</v>
      </c>
      <c r="C744" t="s">
        <v>490</v>
      </c>
      <c r="D744">
        <v>3</v>
      </c>
      <c r="E744">
        <v>3903.0000000000064</v>
      </c>
      <c r="F744">
        <v>75.62830715617946</v>
      </c>
      <c r="G744">
        <v>357.63629647890616</v>
      </c>
      <c r="H744">
        <v>433.26460363508562</v>
      </c>
      <c r="I744">
        <v>1.9377</v>
      </c>
      <c r="J744">
        <v>0.32700000000000001</v>
      </c>
      <c r="K744">
        <v>5.5068000000000001</v>
      </c>
      <c r="L744">
        <v>0.2</v>
      </c>
      <c r="M744" t="s">
        <v>3183</v>
      </c>
      <c r="N744" t="s">
        <v>3183</v>
      </c>
    </row>
    <row r="745" spans="1:14" x14ac:dyDescent="0.25">
      <c r="A745" t="str">
        <f t="shared" si="11"/>
        <v>1_SE_4</v>
      </c>
      <c r="B745">
        <v>1</v>
      </c>
      <c r="C745" t="s">
        <v>490</v>
      </c>
      <c r="D745">
        <v>4</v>
      </c>
      <c r="E745">
        <v>5205.5994600380536</v>
      </c>
      <c r="F745">
        <v>102.6066139358779</v>
      </c>
      <c r="G745">
        <v>477.60923460520581</v>
      </c>
      <c r="H745">
        <v>580.21584854108369</v>
      </c>
      <c r="I745">
        <v>1.9711000000000001</v>
      </c>
      <c r="J745">
        <v>0.32700000000000001</v>
      </c>
      <c r="K745">
        <v>5.5537000000000001</v>
      </c>
      <c r="L745">
        <v>0.2</v>
      </c>
      <c r="M745" t="s">
        <v>3183</v>
      </c>
      <c r="N745" t="s">
        <v>3183</v>
      </c>
    </row>
    <row r="746" spans="1:14" x14ac:dyDescent="0.25">
      <c r="A746" t="str">
        <f t="shared" si="11"/>
        <v>1_SE_5</v>
      </c>
      <c r="B746">
        <v>1</v>
      </c>
      <c r="C746" t="s">
        <v>490</v>
      </c>
      <c r="D746">
        <v>5</v>
      </c>
      <c r="E746">
        <v>6506.4122464703905</v>
      </c>
      <c r="F746">
        <v>129.8651385828872</v>
      </c>
      <c r="G746">
        <v>598.48201230330903</v>
      </c>
      <c r="H746">
        <v>728.34715088619623</v>
      </c>
      <c r="I746">
        <v>1.996</v>
      </c>
      <c r="J746">
        <v>0.32800000000000001</v>
      </c>
      <c r="K746">
        <v>5.6014999999999997</v>
      </c>
      <c r="L746">
        <v>0.2</v>
      </c>
      <c r="M746" t="s">
        <v>3183</v>
      </c>
      <c r="N746" t="s">
        <v>3183</v>
      </c>
    </row>
    <row r="747" spans="1:14" x14ac:dyDescent="0.25">
      <c r="A747" t="str">
        <f t="shared" si="11"/>
        <v>2_SE_1</v>
      </c>
      <c r="B747">
        <v>2</v>
      </c>
      <c r="C747" t="s">
        <v>490</v>
      </c>
      <c r="D747">
        <v>1</v>
      </c>
      <c r="E747">
        <v>7201.0000000000055</v>
      </c>
      <c r="F747">
        <v>129.04166588117761</v>
      </c>
      <c r="G747">
        <v>186.8882584435006</v>
      </c>
      <c r="H747">
        <v>315.92992432467821</v>
      </c>
      <c r="I747">
        <v>1.792</v>
      </c>
      <c r="J747">
        <v>0.51200000000000001</v>
      </c>
      <c r="K747">
        <v>3.3906000000000001</v>
      </c>
      <c r="L747">
        <v>0.2</v>
      </c>
      <c r="M747" t="s">
        <v>3183</v>
      </c>
      <c r="N747" t="s">
        <v>3183</v>
      </c>
    </row>
    <row r="748" spans="1:14" x14ac:dyDescent="0.25">
      <c r="A748" t="str">
        <f t="shared" si="11"/>
        <v>2_SE_2</v>
      </c>
      <c r="B748">
        <v>2</v>
      </c>
      <c r="C748" t="s">
        <v>490</v>
      </c>
      <c r="D748">
        <v>2</v>
      </c>
      <c r="E748">
        <v>14402.000000000011</v>
      </c>
      <c r="F748">
        <v>271.49196244824168</v>
      </c>
      <c r="G748">
        <v>376.7044149182006</v>
      </c>
      <c r="H748">
        <v>648.19637736644222</v>
      </c>
      <c r="I748">
        <v>1.8851</v>
      </c>
      <c r="J748">
        <v>0.51600000000000001</v>
      </c>
      <c r="K748">
        <v>3.5041000000000002</v>
      </c>
      <c r="L748">
        <v>0.2</v>
      </c>
      <c r="M748" t="s">
        <v>3183</v>
      </c>
      <c r="N748" t="s">
        <v>3183</v>
      </c>
    </row>
    <row r="749" spans="1:14" x14ac:dyDescent="0.25">
      <c r="A749" t="str">
        <f t="shared" si="11"/>
        <v>2_SE_3</v>
      </c>
      <c r="B749">
        <v>2</v>
      </c>
      <c r="C749" t="s">
        <v>490</v>
      </c>
      <c r="D749">
        <v>3</v>
      </c>
      <c r="E749">
        <v>21603.000000000033</v>
      </c>
      <c r="F749">
        <v>418.60064552778567</v>
      </c>
      <c r="G749">
        <v>567.14649669570451</v>
      </c>
      <c r="H749">
        <v>985.74714222349019</v>
      </c>
      <c r="I749">
        <v>1.9377</v>
      </c>
      <c r="J749">
        <v>0.51800000000000002</v>
      </c>
      <c r="K749">
        <v>3.5663</v>
      </c>
      <c r="L749">
        <v>0.2</v>
      </c>
      <c r="M749" t="s">
        <v>3183</v>
      </c>
      <c r="N749" t="s">
        <v>3183</v>
      </c>
    </row>
    <row r="750" spans="1:14" x14ac:dyDescent="0.25">
      <c r="A750" t="str">
        <f t="shared" si="11"/>
        <v>2_SE_4</v>
      </c>
      <c r="B750">
        <v>2</v>
      </c>
      <c r="C750" t="s">
        <v>490</v>
      </c>
      <c r="D750">
        <v>4</v>
      </c>
      <c r="E750">
        <v>28812.852968281353</v>
      </c>
      <c r="F750">
        <v>567.92484777268226</v>
      </c>
      <c r="G750">
        <v>760.23362982761614</v>
      </c>
      <c r="H750">
        <v>1328.1584776002983</v>
      </c>
      <c r="I750">
        <v>1.9711000000000001</v>
      </c>
      <c r="J750">
        <v>0.52100000000000002</v>
      </c>
      <c r="K750">
        <v>3.6132</v>
      </c>
      <c r="L750">
        <v>0.2</v>
      </c>
      <c r="M750" t="s">
        <v>3183</v>
      </c>
      <c r="N750" t="s">
        <v>3183</v>
      </c>
    </row>
    <row r="751" spans="1:14" x14ac:dyDescent="0.25">
      <c r="A751" t="str">
        <f t="shared" si="11"/>
        <v>2_SE_5</v>
      </c>
      <c r="B751">
        <v>2</v>
      </c>
      <c r="C751" t="s">
        <v>490</v>
      </c>
      <c r="D751">
        <v>5</v>
      </c>
      <c r="E751">
        <v>36012.816746221019</v>
      </c>
      <c r="F751">
        <v>718.80004837461331</v>
      </c>
      <c r="G751">
        <v>958.09683453293212</v>
      </c>
      <c r="H751">
        <v>1676.8968829075454</v>
      </c>
      <c r="I751">
        <v>1.996</v>
      </c>
      <c r="J751">
        <v>0.52500000000000002</v>
      </c>
      <c r="K751">
        <v>3.6598999999999999</v>
      </c>
      <c r="L751">
        <v>0.2</v>
      </c>
      <c r="M751" t="s">
        <v>3183</v>
      </c>
      <c r="N751" t="s">
        <v>3183</v>
      </c>
    </row>
    <row r="752" spans="1:14" x14ac:dyDescent="0.25">
      <c r="A752" t="str">
        <f t="shared" si="11"/>
        <v>3_SE_1</v>
      </c>
      <c r="B752">
        <v>3</v>
      </c>
      <c r="C752" t="s">
        <v>490</v>
      </c>
      <c r="D752">
        <v>1</v>
      </c>
      <c r="E752">
        <v>16501.000000000015</v>
      </c>
      <c r="F752">
        <v>295.69733768994735</v>
      </c>
      <c r="G752">
        <v>296.30772597850103</v>
      </c>
      <c r="H752">
        <v>592.00506366844843</v>
      </c>
      <c r="I752">
        <v>1.792</v>
      </c>
      <c r="J752">
        <v>0.81200000000000006</v>
      </c>
      <c r="K752">
        <v>3.1623999999999999</v>
      </c>
      <c r="L752">
        <v>0.2</v>
      </c>
      <c r="M752" t="s">
        <v>3183</v>
      </c>
      <c r="N752" t="s">
        <v>3183</v>
      </c>
    </row>
    <row r="753" spans="1:14" x14ac:dyDescent="0.25">
      <c r="A753" t="str">
        <f t="shared" si="11"/>
        <v>3_SE_2</v>
      </c>
      <c r="B753">
        <v>3</v>
      </c>
      <c r="C753" t="s">
        <v>490</v>
      </c>
      <c r="D753">
        <v>2</v>
      </c>
      <c r="E753">
        <v>33002.000000000029</v>
      </c>
      <c r="F753">
        <v>622.12038221891908</v>
      </c>
      <c r="G753">
        <v>599.36234742020213</v>
      </c>
      <c r="H753">
        <v>1221.4827296391213</v>
      </c>
      <c r="I753">
        <v>1.8851</v>
      </c>
      <c r="J753">
        <v>0.82099999999999995</v>
      </c>
      <c r="K753">
        <v>3.2759</v>
      </c>
      <c r="L753">
        <v>0.2</v>
      </c>
      <c r="M753" t="s">
        <v>3183</v>
      </c>
      <c r="N753" t="s">
        <v>3183</v>
      </c>
    </row>
    <row r="754" spans="1:14" x14ac:dyDescent="0.25">
      <c r="A754" t="str">
        <f t="shared" si="11"/>
        <v>3_SE_3</v>
      </c>
      <c r="B754">
        <v>3</v>
      </c>
      <c r="C754" t="s">
        <v>490</v>
      </c>
      <c r="D754">
        <v>3</v>
      </c>
      <c r="E754">
        <v>49502.999999999993</v>
      </c>
      <c r="F754">
        <v>959.21806024912951</v>
      </c>
      <c r="G754">
        <v>903.85931847271013</v>
      </c>
      <c r="H754">
        <v>1863.0773787218395</v>
      </c>
      <c r="I754">
        <v>1.9377</v>
      </c>
      <c r="J754">
        <v>0.82499999999999996</v>
      </c>
      <c r="K754">
        <v>3.3382000000000001</v>
      </c>
      <c r="L754">
        <v>0.2</v>
      </c>
      <c r="M754" t="s">
        <v>3183</v>
      </c>
      <c r="N754" t="s">
        <v>3183</v>
      </c>
    </row>
    <row r="755" spans="1:14" x14ac:dyDescent="0.25">
      <c r="A755" t="str">
        <f t="shared" si="11"/>
        <v>3_SE_4</v>
      </c>
      <c r="B755">
        <v>3</v>
      </c>
      <c r="C755" t="s">
        <v>490</v>
      </c>
      <c r="D755">
        <v>4</v>
      </c>
      <c r="E755">
        <v>66024.286464325633</v>
      </c>
      <c r="F755">
        <v>1301.3925722950978</v>
      </c>
      <c r="G755">
        <v>1214.4514078636255</v>
      </c>
      <c r="H755">
        <v>2515.8439801587233</v>
      </c>
      <c r="I755">
        <v>1.9711000000000001</v>
      </c>
      <c r="J755">
        <v>0.83199999999999996</v>
      </c>
      <c r="K755">
        <v>3.3853</v>
      </c>
      <c r="L755">
        <v>0.2</v>
      </c>
      <c r="M755" t="s">
        <v>3183</v>
      </c>
      <c r="N755" t="s">
        <v>3183</v>
      </c>
    </row>
    <row r="756" spans="1:14" x14ac:dyDescent="0.25">
      <c r="A756" t="str">
        <f t="shared" si="11"/>
        <v>3_SE_5</v>
      </c>
      <c r="B756">
        <v>3</v>
      </c>
      <c r="C756" t="s">
        <v>490</v>
      </c>
      <c r="D756">
        <v>5</v>
      </c>
      <c r="E756">
        <v>82522.911974640869</v>
      </c>
      <c r="F756">
        <v>1647.1211773683467</v>
      </c>
      <c r="G756">
        <v>1536.0492274019391</v>
      </c>
      <c r="H756">
        <v>3183.170404770286</v>
      </c>
      <c r="I756">
        <v>1.996</v>
      </c>
      <c r="J756">
        <v>0.84199999999999997</v>
      </c>
      <c r="K756">
        <v>3.4321000000000002</v>
      </c>
      <c r="L756">
        <v>0.2</v>
      </c>
      <c r="M756" t="s">
        <v>3183</v>
      </c>
      <c r="N756" t="s">
        <v>3183</v>
      </c>
    </row>
    <row r="757" spans="1:14" x14ac:dyDescent="0.25">
      <c r="A757" t="str">
        <f t="shared" si="11"/>
        <v>4_SE_1</v>
      </c>
      <c r="B757">
        <v>4</v>
      </c>
      <c r="C757" t="s">
        <v>490</v>
      </c>
      <c r="D757">
        <v>1</v>
      </c>
      <c r="E757">
        <v>26501.000000000004</v>
      </c>
      <c r="F757">
        <v>474.89698479615174</v>
      </c>
      <c r="G757">
        <v>411.80605282100186</v>
      </c>
      <c r="H757">
        <v>886.70303761715354</v>
      </c>
      <c r="I757">
        <v>1.792</v>
      </c>
      <c r="J757">
        <v>1.1279999999999999</v>
      </c>
      <c r="K757">
        <v>3.0874999999999999</v>
      </c>
      <c r="L757">
        <v>0.2</v>
      </c>
      <c r="M757" t="s">
        <v>3183</v>
      </c>
      <c r="N757" t="s">
        <v>3183</v>
      </c>
    </row>
    <row r="758" spans="1:14" x14ac:dyDescent="0.25">
      <c r="A758" t="str">
        <f t="shared" si="11"/>
        <v>4_SE_2</v>
      </c>
      <c r="B758">
        <v>4</v>
      </c>
      <c r="C758" t="s">
        <v>490</v>
      </c>
      <c r="D758">
        <v>2</v>
      </c>
      <c r="E758">
        <v>53001.999999999971</v>
      </c>
      <c r="F758">
        <v>999.14018842395001</v>
      </c>
      <c r="G758">
        <v>834.39016506118833</v>
      </c>
      <c r="H758">
        <v>1833.5303534851382</v>
      </c>
      <c r="I758">
        <v>1.8851</v>
      </c>
      <c r="J758">
        <v>1.143</v>
      </c>
      <c r="K758">
        <v>3.2010000000000001</v>
      </c>
      <c r="L758">
        <v>0.2</v>
      </c>
      <c r="M758" t="s">
        <v>3183</v>
      </c>
      <c r="N758" t="s">
        <v>3183</v>
      </c>
    </row>
    <row r="759" spans="1:14" x14ac:dyDescent="0.25">
      <c r="A759" t="str">
        <f t="shared" si="11"/>
        <v>4_SE_3</v>
      </c>
      <c r="B759">
        <v>4</v>
      </c>
      <c r="C759" t="s">
        <v>490</v>
      </c>
      <c r="D759">
        <v>3</v>
      </c>
      <c r="E759">
        <v>79502.999999999927</v>
      </c>
      <c r="F759">
        <v>1540.5271083365988</v>
      </c>
      <c r="G759">
        <v>1259.2784081261859</v>
      </c>
      <c r="H759">
        <v>2799.8055164627849</v>
      </c>
      <c r="I759">
        <v>1.9377</v>
      </c>
      <c r="J759">
        <v>1.1499999999999999</v>
      </c>
      <c r="K759">
        <v>3.2631999999999999</v>
      </c>
      <c r="L759">
        <v>0.2</v>
      </c>
      <c r="M759" t="s">
        <v>3183</v>
      </c>
      <c r="N759" t="s">
        <v>3183</v>
      </c>
    </row>
    <row r="760" spans="1:14" x14ac:dyDescent="0.25">
      <c r="A760" t="str">
        <f t="shared" si="11"/>
        <v>4_SE_4</v>
      </c>
      <c r="B760">
        <v>4</v>
      </c>
      <c r="C760" t="s">
        <v>490</v>
      </c>
      <c r="D760">
        <v>4</v>
      </c>
      <c r="E760">
        <v>106036.58054609383</v>
      </c>
      <c r="F760">
        <v>2090.0675448998531</v>
      </c>
      <c r="G760">
        <v>1693.9035069016109</v>
      </c>
      <c r="H760">
        <v>3783.971051801464</v>
      </c>
      <c r="I760">
        <v>1.9711000000000001</v>
      </c>
      <c r="J760">
        <v>1.1599999999999999</v>
      </c>
      <c r="K760">
        <v>3.3102</v>
      </c>
      <c r="L760">
        <v>0.2</v>
      </c>
      <c r="M760" t="s">
        <v>3183</v>
      </c>
      <c r="N760" t="s">
        <v>3183</v>
      </c>
    </row>
    <row r="761" spans="1:14" x14ac:dyDescent="0.25">
      <c r="A761" t="str">
        <f t="shared" si="11"/>
        <v>4_SE_5</v>
      </c>
      <c r="B761">
        <v>4</v>
      </c>
      <c r="C761" t="s">
        <v>490</v>
      </c>
      <c r="D761">
        <v>5</v>
      </c>
      <c r="E761">
        <v>132533.767058964</v>
      </c>
      <c r="F761">
        <v>2645.3159397272007</v>
      </c>
      <c r="G761">
        <v>2146.1100865414292</v>
      </c>
      <c r="H761">
        <v>4791.4260262686294</v>
      </c>
      <c r="I761">
        <v>1.996</v>
      </c>
      <c r="J761">
        <v>1.1759999999999999</v>
      </c>
      <c r="K761">
        <v>3.3569</v>
      </c>
      <c r="L761">
        <v>0.2</v>
      </c>
      <c r="M761" t="s">
        <v>3183</v>
      </c>
      <c r="N761" t="s">
        <v>3183</v>
      </c>
    </row>
    <row r="762" spans="1:14" x14ac:dyDescent="0.25">
      <c r="A762" t="str">
        <f t="shared" si="11"/>
        <v>5_SE_1</v>
      </c>
      <c r="B762">
        <v>5</v>
      </c>
      <c r="C762" t="s">
        <v>490</v>
      </c>
      <c r="D762">
        <v>1</v>
      </c>
      <c r="E762">
        <v>36500.999999999985</v>
      </c>
      <c r="F762">
        <v>654.09663190235608</v>
      </c>
      <c r="G762">
        <v>528.52015152500167</v>
      </c>
      <c r="H762">
        <v>1182.6167834273579</v>
      </c>
      <c r="I762">
        <v>1.792</v>
      </c>
      <c r="J762">
        <v>1.448</v>
      </c>
      <c r="K762">
        <v>3.0569999999999999</v>
      </c>
      <c r="L762">
        <v>0.2</v>
      </c>
      <c r="M762" t="s">
        <v>3183</v>
      </c>
      <c r="N762" t="s">
        <v>3183</v>
      </c>
    </row>
    <row r="763" spans="1:14" x14ac:dyDescent="0.25">
      <c r="A763" t="str">
        <f t="shared" si="11"/>
        <v>5_SE_2</v>
      </c>
      <c r="B763">
        <v>5</v>
      </c>
      <c r="C763" t="s">
        <v>490</v>
      </c>
      <c r="D763">
        <v>2</v>
      </c>
      <c r="E763">
        <v>73002.000000000029</v>
      </c>
      <c r="F763">
        <v>1376.1599946289803</v>
      </c>
      <c r="G763">
        <v>1071.891959730001</v>
      </c>
      <c r="H763">
        <v>2448.0519543589812</v>
      </c>
      <c r="I763">
        <v>1.8851</v>
      </c>
      <c r="J763">
        <v>1.468</v>
      </c>
      <c r="K763">
        <v>3.1705000000000001</v>
      </c>
      <c r="L763">
        <v>0.2</v>
      </c>
      <c r="M763" t="s">
        <v>3183</v>
      </c>
      <c r="N763" t="s">
        <v>3183</v>
      </c>
    </row>
    <row r="764" spans="1:14" x14ac:dyDescent="0.25">
      <c r="A764" t="str">
        <f t="shared" si="11"/>
        <v>5_SE_3</v>
      </c>
      <c r="B764">
        <v>5</v>
      </c>
      <c r="C764" t="s">
        <v>490</v>
      </c>
      <c r="D764">
        <v>3</v>
      </c>
      <c r="E764">
        <v>109503.00000000012</v>
      </c>
      <c r="F764">
        <v>2121.8361564240677</v>
      </c>
      <c r="G764">
        <v>1618.4387513549827</v>
      </c>
      <c r="H764">
        <v>3740.2749077790504</v>
      </c>
      <c r="I764">
        <v>1.9377</v>
      </c>
      <c r="J764">
        <v>1.478</v>
      </c>
      <c r="K764">
        <v>3.2326999999999999</v>
      </c>
      <c r="L764">
        <v>0.2</v>
      </c>
      <c r="M764" t="s">
        <v>3183</v>
      </c>
      <c r="N764" t="s">
        <v>3183</v>
      </c>
    </row>
    <row r="765" spans="1:14" x14ac:dyDescent="0.25">
      <c r="A765" t="str">
        <f t="shared" si="11"/>
        <v>5_SE_4</v>
      </c>
      <c r="B765">
        <v>5</v>
      </c>
      <c r="C765" t="s">
        <v>490</v>
      </c>
      <c r="D765">
        <v>4</v>
      </c>
      <c r="E765">
        <v>146048.87462786236</v>
      </c>
      <c r="F765">
        <v>2878.7425175046064</v>
      </c>
      <c r="G765">
        <v>2178.4024701399558</v>
      </c>
      <c r="H765">
        <v>5057.1449876445622</v>
      </c>
      <c r="I765">
        <v>1.9711000000000001</v>
      </c>
      <c r="J765">
        <v>1.492</v>
      </c>
      <c r="K765">
        <v>3.2797999999999998</v>
      </c>
      <c r="L765">
        <v>0.2</v>
      </c>
      <c r="M765" t="s">
        <v>3183</v>
      </c>
      <c r="N765" t="s">
        <v>3183</v>
      </c>
    </row>
    <row r="766" spans="1:14" x14ac:dyDescent="0.25">
      <c r="A766" t="str">
        <f t="shared" si="11"/>
        <v>5_SE_5</v>
      </c>
      <c r="B766">
        <v>5</v>
      </c>
      <c r="C766" t="s">
        <v>490</v>
      </c>
      <c r="D766">
        <v>5</v>
      </c>
      <c r="E766">
        <v>182544.62214328663</v>
      </c>
      <c r="F766">
        <v>3643.5107020860646</v>
      </c>
      <c r="G766">
        <v>2762.5926389349206</v>
      </c>
      <c r="H766">
        <v>6406.1033410209857</v>
      </c>
      <c r="I766">
        <v>1.996</v>
      </c>
      <c r="J766">
        <v>1.514</v>
      </c>
      <c r="K766">
        <v>3.3264</v>
      </c>
      <c r="L766">
        <v>0.2</v>
      </c>
      <c r="M766" t="s">
        <v>3183</v>
      </c>
      <c r="N766" t="s">
        <v>3183</v>
      </c>
    </row>
    <row r="767" spans="1:14" x14ac:dyDescent="0.25">
      <c r="A767" t="str">
        <f t="shared" si="11"/>
        <v>6_SE_1</v>
      </c>
      <c r="B767">
        <v>6</v>
      </c>
      <c r="C767" t="s">
        <v>490</v>
      </c>
      <c r="D767">
        <v>1</v>
      </c>
      <c r="E767">
        <v>46501.000000000036</v>
      </c>
      <c r="F767">
        <v>833.2962790085603</v>
      </c>
      <c r="G767">
        <v>645.23425022899801</v>
      </c>
      <c r="H767">
        <v>1478.5305292375583</v>
      </c>
      <c r="I767">
        <v>1.792</v>
      </c>
      <c r="J767">
        <v>1.768</v>
      </c>
      <c r="K767">
        <v>3.0396000000000001</v>
      </c>
      <c r="L767">
        <v>0.2</v>
      </c>
      <c r="M767" t="s">
        <v>3183</v>
      </c>
      <c r="N767" t="s">
        <v>3183</v>
      </c>
    </row>
    <row r="768" spans="1:14" x14ac:dyDescent="0.25">
      <c r="A768" t="str">
        <f t="shared" si="11"/>
        <v>6_SE_2</v>
      </c>
      <c r="B768">
        <v>6</v>
      </c>
      <c r="C768" t="s">
        <v>490</v>
      </c>
      <c r="D768">
        <v>2</v>
      </c>
      <c r="E768">
        <v>93002.000000000058</v>
      </c>
      <c r="F768">
        <v>1753.1798008340095</v>
      </c>
      <c r="G768">
        <v>1309.3937543987765</v>
      </c>
      <c r="H768">
        <v>3062.573555232786</v>
      </c>
      <c r="I768">
        <v>1.8851</v>
      </c>
      <c r="J768">
        <v>1.794</v>
      </c>
      <c r="K768">
        <v>3.1530999999999998</v>
      </c>
      <c r="L768">
        <v>0.2</v>
      </c>
      <c r="M768" t="s">
        <v>3183</v>
      </c>
      <c r="N768" t="s">
        <v>3183</v>
      </c>
    </row>
    <row r="769" spans="1:14" x14ac:dyDescent="0.25">
      <c r="A769" t="str">
        <f t="shared" si="11"/>
        <v>6_SE_3</v>
      </c>
      <c r="B769">
        <v>6</v>
      </c>
      <c r="C769" t="s">
        <v>490</v>
      </c>
      <c r="D769">
        <v>3</v>
      </c>
      <c r="E769">
        <v>139503.0000000002</v>
      </c>
      <c r="F769">
        <v>2703.1452045115402</v>
      </c>
      <c r="G769">
        <v>1977.5990945837655</v>
      </c>
      <c r="H769">
        <v>4680.7442990953059</v>
      </c>
      <c r="I769">
        <v>1.9377</v>
      </c>
      <c r="J769">
        <v>1.806</v>
      </c>
      <c r="K769">
        <v>3.2153999999999998</v>
      </c>
      <c r="L769">
        <v>0.2</v>
      </c>
      <c r="M769" t="s">
        <v>3183</v>
      </c>
      <c r="N769" t="s">
        <v>3183</v>
      </c>
    </row>
    <row r="770" spans="1:14" x14ac:dyDescent="0.25">
      <c r="A770" t="str">
        <f t="shared" si="11"/>
        <v>6_SE_4</v>
      </c>
      <c r="B770">
        <v>6</v>
      </c>
      <c r="C770" t="s">
        <v>490</v>
      </c>
      <c r="D770">
        <v>4</v>
      </c>
      <c r="E770">
        <v>186061.1687096302</v>
      </c>
      <c r="F770">
        <v>3667.4174901093634</v>
      </c>
      <c r="G770">
        <v>2662.9014333784075</v>
      </c>
      <c r="H770">
        <v>6330.3189234877709</v>
      </c>
      <c r="I770">
        <v>1.9711000000000001</v>
      </c>
      <c r="J770">
        <v>1.8240000000000001</v>
      </c>
      <c r="K770">
        <v>3.2624</v>
      </c>
      <c r="L770">
        <v>0.2</v>
      </c>
      <c r="M770" t="s">
        <v>3183</v>
      </c>
      <c r="N770" t="s">
        <v>3183</v>
      </c>
    </row>
    <row r="771" spans="1:14" x14ac:dyDescent="0.25">
      <c r="A771" t="str">
        <f t="shared" si="11"/>
        <v>6_SE_5</v>
      </c>
      <c r="B771">
        <v>6</v>
      </c>
      <c r="C771" t="s">
        <v>490</v>
      </c>
      <c r="D771">
        <v>5</v>
      </c>
      <c r="E771">
        <v>232555.47722760928</v>
      </c>
      <c r="F771">
        <v>4641.7054644449317</v>
      </c>
      <c r="G771">
        <v>3379.0751913286199</v>
      </c>
      <c r="H771">
        <v>8020.7806557735512</v>
      </c>
      <c r="I771">
        <v>1.996</v>
      </c>
      <c r="J771">
        <v>1.8520000000000001</v>
      </c>
      <c r="K771">
        <v>3.3090999999999999</v>
      </c>
      <c r="L771">
        <v>0.2</v>
      </c>
      <c r="M771" t="s">
        <v>3183</v>
      </c>
      <c r="N771" t="s">
        <v>3183</v>
      </c>
    </row>
    <row r="772" spans="1:14" x14ac:dyDescent="0.25">
      <c r="A772" t="str">
        <f t="shared" si="11"/>
        <v>7_SE_1</v>
      </c>
      <c r="B772">
        <v>7</v>
      </c>
      <c r="C772" t="s">
        <v>490</v>
      </c>
      <c r="D772">
        <v>1</v>
      </c>
      <c r="E772">
        <v>56501.000000000044</v>
      </c>
      <c r="F772">
        <v>1012.4959261147649</v>
      </c>
      <c r="G772">
        <v>761.94834893300117</v>
      </c>
      <c r="H772">
        <v>1774.444275047766</v>
      </c>
      <c r="I772">
        <v>1.792</v>
      </c>
      <c r="J772">
        <v>2.0880000000000001</v>
      </c>
      <c r="K772">
        <v>3.0284</v>
      </c>
      <c r="L772">
        <v>0.2</v>
      </c>
      <c r="M772" t="s">
        <v>3183</v>
      </c>
      <c r="N772" t="s">
        <v>3183</v>
      </c>
    </row>
    <row r="773" spans="1:14" x14ac:dyDescent="0.25">
      <c r="A773" t="str">
        <f t="shared" si="11"/>
        <v>7_SE_2</v>
      </c>
      <c r="B773">
        <v>7</v>
      </c>
      <c r="C773" t="s">
        <v>490</v>
      </c>
      <c r="D773">
        <v>2</v>
      </c>
      <c r="E773">
        <v>113001.99999999997</v>
      </c>
      <c r="F773">
        <v>2130.1996070390392</v>
      </c>
      <c r="G773">
        <v>1546.8955490676085</v>
      </c>
      <c r="H773">
        <v>3677.0951561066477</v>
      </c>
      <c r="I773">
        <v>1.8851</v>
      </c>
      <c r="J773">
        <v>2.1190000000000002</v>
      </c>
      <c r="K773">
        <v>3.1419000000000001</v>
      </c>
      <c r="L773">
        <v>0.2</v>
      </c>
      <c r="M773" t="s">
        <v>3183</v>
      </c>
      <c r="N773" t="s">
        <v>3183</v>
      </c>
    </row>
    <row r="774" spans="1:14" x14ac:dyDescent="0.25">
      <c r="A774" t="str">
        <f t="shared" si="11"/>
        <v>7_SE_3</v>
      </c>
      <c r="B774">
        <v>7</v>
      </c>
      <c r="C774" t="s">
        <v>490</v>
      </c>
      <c r="D774">
        <v>3</v>
      </c>
      <c r="E774">
        <v>169502.99999999994</v>
      </c>
      <c r="F774">
        <v>3284.4542525990018</v>
      </c>
      <c r="G774">
        <v>2336.7594378126346</v>
      </c>
      <c r="H774">
        <v>5621.213690411636</v>
      </c>
      <c r="I774">
        <v>1.9377</v>
      </c>
      <c r="J774">
        <v>2.1339999999999999</v>
      </c>
      <c r="K774">
        <v>3.2042000000000002</v>
      </c>
      <c r="L774">
        <v>0.2</v>
      </c>
      <c r="M774" t="s">
        <v>3183</v>
      </c>
      <c r="N774" t="s">
        <v>3183</v>
      </c>
    </row>
    <row r="775" spans="1:14" x14ac:dyDescent="0.25">
      <c r="A775" t="str">
        <f t="shared" si="11"/>
        <v>7_SE_4</v>
      </c>
      <c r="B775">
        <v>7</v>
      </c>
      <c r="C775" t="s">
        <v>490</v>
      </c>
      <c r="D775">
        <v>4</v>
      </c>
      <c r="E775">
        <v>226073.46279139849</v>
      </c>
      <c r="F775">
        <v>4456.0924627141012</v>
      </c>
      <c r="G775">
        <v>3147.4003966168857</v>
      </c>
      <c r="H775">
        <v>7603.4928593309869</v>
      </c>
      <c r="I775">
        <v>1.9711000000000001</v>
      </c>
      <c r="J775">
        <v>2.1560000000000001</v>
      </c>
      <c r="K775">
        <v>3.2511999999999999</v>
      </c>
      <c r="L775">
        <v>0.2</v>
      </c>
      <c r="M775" t="s">
        <v>3183</v>
      </c>
      <c r="N775" t="s">
        <v>3183</v>
      </c>
    </row>
    <row r="776" spans="1:14" x14ac:dyDescent="0.25">
      <c r="A776" t="str">
        <f t="shared" ref="A776:A839" si="12">B776&amp;"_"&amp;C776&amp;"_"&amp;D776</f>
        <v>7_SE_5</v>
      </c>
      <c r="B776">
        <v>7</v>
      </c>
      <c r="C776" t="s">
        <v>490</v>
      </c>
      <c r="D776">
        <v>5</v>
      </c>
      <c r="E776">
        <v>282566.33231193211</v>
      </c>
      <c r="F776">
        <v>5639.9002268037757</v>
      </c>
      <c r="G776">
        <v>3995.5577437223451</v>
      </c>
      <c r="H776">
        <v>9635.4579705261203</v>
      </c>
      <c r="I776">
        <v>1.996</v>
      </c>
      <c r="J776">
        <v>2.1890000000000001</v>
      </c>
      <c r="K776">
        <v>3.2978999999999998</v>
      </c>
      <c r="L776">
        <v>0.2</v>
      </c>
      <c r="M776" t="s">
        <v>3183</v>
      </c>
      <c r="N776" t="s">
        <v>3183</v>
      </c>
    </row>
    <row r="777" spans="1:14" x14ac:dyDescent="0.25">
      <c r="A777" t="str">
        <f t="shared" si="12"/>
        <v>8_SE_1</v>
      </c>
      <c r="B777">
        <v>8</v>
      </c>
      <c r="C777" t="s">
        <v>490</v>
      </c>
      <c r="D777">
        <v>1</v>
      </c>
      <c r="E777">
        <v>68625.000000000116</v>
      </c>
      <c r="F777">
        <v>1229.7575782663257</v>
      </c>
      <c r="G777">
        <v>902.97788486700608</v>
      </c>
      <c r="H777">
        <v>2132.7354631333319</v>
      </c>
      <c r="I777">
        <v>1.792</v>
      </c>
      <c r="J777">
        <v>2.4740000000000002</v>
      </c>
      <c r="K777">
        <v>3.0185</v>
      </c>
      <c r="L777">
        <v>0.2</v>
      </c>
      <c r="M777" t="s">
        <v>3183</v>
      </c>
      <c r="N777" t="s">
        <v>3183</v>
      </c>
    </row>
    <row r="778" spans="1:14" x14ac:dyDescent="0.25">
      <c r="A778" t="str">
        <f t="shared" si="12"/>
        <v>8_SE_2</v>
      </c>
      <c r="B778">
        <v>8</v>
      </c>
      <c r="C778" t="s">
        <v>490</v>
      </c>
      <c r="D778">
        <v>2</v>
      </c>
      <c r="E778">
        <v>137250.00000000026</v>
      </c>
      <c r="F778">
        <v>2587.2984200820174</v>
      </c>
      <c r="G778">
        <v>1833.8768842924173</v>
      </c>
      <c r="H778">
        <v>4421.1753043744347</v>
      </c>
      <c r="I778">
        <v>1.8851</v>
      </c>
      <c r="J778">
        <v>2.512</v>
      </c>
      <c r="K778">
        <v>3.1318999999999999</v>
      </c>
      <c r="L778">
        <v>0.2</v>
      </c>
      <c r="M778" t="s">
        <v>3183</v>
      </c>
      <c r="N778" t="s">
        <v>3183</v>
      </c>
    </row>
    <row r="779" spans="1:14" x14ac:dyDescent="0.25">
      <c r="A779" t="str">
        <f t="shared" si="12"/>
        <v>8_SE_3</v>
      </c>
      <c r="B779">
        <v>8</v>
      </c>
      <c r="C779" t="s">
        <v>490</v>
      </c>
      <c r="D779">
        <v>3</v>
      </c>
      <c r="E779">
        <v>205875.00000000006</v>
      </c>
      <c r="F779">
        <v>3989.2333425002566</v>
      </c>
      <c r="G779">
        <v>2770.7448525474151</v>
      </c>
      <c r="H779">
        <v>6759.9781950476718</v>
      </c>
      <c r="I779">
        <v>1.9377</v>
      </c>
      <c r="J779">
        <v>2.5299999999999998</v>
      </c>
      <c r="K779">
        <v>3.1941999999999999</v>
      </c>
      <c r="L779">
        <v>0.2</v>
      </c>
      <c r="M779" t="s">
        <v>3183</v>
      </c>
      <c r="N779" t="s">
        <v>3183</v>
      </c>
    </row>
    <row r="780" spans="1:14" x14ac:dyDescent="0.25">
      <c r="A780" t="str">
        <f t="shared" si="12"/>
        <v>8_SE_4</v>
      </c>
      <c r="B780">
        <v>8</v>
      </c>
      <c r="C780" t="s">
        <v>490</v>
      </c>
      <c r="D780">
        <v>4</v>
      </c>
      <c r="E780">
        <v>274584.36813613435</v>
      </c>
      <c r="F780">
        <v>5412.2819995001173</v>
      </c>
      <c r="G780">
        <v>3732.8366438632629</v>
      </c>
      <c r="H780">
        <v>9145.1186433633811</v>
      </c>
      <c r="I780">
        <v>1.9711000000000001</v>
      </c>
      <c r="J780">
        <v>2.5569999999999999</v>
      </c>
      <c r="K780">
        <v>3.2412000000000001</v>
      </c>
      <c r="L780">
        <v>0.2</v>
      </c>
      <c r="M780" t="s">
        <v>3183</v>
      </c>
      <c r="N780" t="s">
        <v>3183</v>
      </c>
    </row>
    <row r="781" spans="1:14" x14ac:dyDescent="0.25">
      <c r="A781" t="str">
        <f t="shared" si="12"/>
        <v>8_SE_5</v>
      </c>
      <c r="B781">
        <v>8</v>
      </c>
      <c r="C781" t="s">
        <v>490</v>
      </c>
      <c r="D781">
        <v>5</v>
      </c>
      <c r="E781">
        <v>343199.49301616469</v>
      </c>
      <c r="F781">
        <v>6850.111556687667</v>
      </c>
      <c r="G781">
        <v>4740.4741611979052</v>
      </c>
      <c r="H781">
        <v>11590.585717885573</v>
      </c>
      <c r="I781">
        <v>1.996</v>
      </c>
      <c r="J781">
        <v>2.5979999999999999</v>
      </c>
      <c r="K781">
        <v>3.2879</v>
      </c>
      <c r="L781">
        <v>0.2</v>
      </c>
      <c r="M781" t="s">
        <v>3183</v>
      </c>
      <c r="N781" t="s">
        <v>3183</v>
      </c>
    </row>
    <row r="782" spans="1:14" x14ac:dyDescent="0.25">
      <c r="A782" t="str">
        <f t="shared" si="12"/>
        <v>9_SE_1</v>
      </c>
      <c r="B782">
        <v>9</v>
      </c>
      <c r="C782" t="s">
        <v>490</v>
      </c>
      <c r="D782">
        <v>1</v>
      </c>
      <c r="E782">
        <v>80895</v>
      </c>
      <c r="F782">
        <v>1400.3559065103379</v>
      </c>
      <c r="G782">
        <v>792.02606803000231</v>
      </c>
      <c r="H782">
        <v>2192.3819745403403</v>
      </c>
      <c r="I782">
        <v>1.7311000000000001</v>
      </c>
      <c r="J782">
        <v>2.17</v>
      </c>
      <c r="K782">
        <v>2.4339</v>
      </c>
      <c r="L782">
        <v>0.65</v>
      </c>
      <c r="M782" t="s">
        <v>3183</v>
      </c>
      <c r="N782" t="s">
        <v>3183</v>
      </c>
    </row>
    <row r="783" spans="1:14" x14ac:dyDescent="0.25">
      <c r="A783" t="str">
        <f t="shared" si="12"/>
        <v>9_SE_2</v>
      </c>
      <c r="B783">
        <v>9</v>
      </c>
      <c r="C783" t="s">
        <v>490</v>
      </c>
      <c r="D783">
        <v>2</v>
      </c>
      <c r="E783">
        <v>161790.00000000003</v>
      </c>
      <c r="F783">
        <v>2947.5324943528776</v>
      </c>
      <c r="G783">
        <v>1609.4040196610167</v>
      </c>
      <c r="H783">
        <v>4556.9365140138943</v>
      </c>
      <c r="I783">
        <v>1.8218000000000001</v>
      </c>
      <c r="J783">
        <v>2.2050000000000001</v>
      </c>
      <c r="K783">
        <v>2.5404</v>
      </c>
      <c r="L783">
        <v>0.65</v>
      </c>
      <c r="M783" t="s">
        <v>3183</v>
      </c>
      <c r="N783" t="s">
        <v>3183</v>
      </c>
    </row>
    <row r="784" spans="1:14" x14ac:dyDescent="0.25">
      <c r="A784" t="str">
        <f t="shared" si="12"/>
        <v>9_SE_3</v>
      </c>
      <c r="B784">
        <v>9</v>
      </c>
      <c r="C784" t="s">
        <v>490</v>
      </c>
      <c r="D784">
        <v>3</v>
      </c>
      <c r="E784">
        <v>242684.99999999994</v>
      </c>
      <c r="F784">
        <v>4546.9941807508567</v>
      </c>
      <c r="G784">
        <v>2432.7315638640266</v>
      </c>
      <c r="H784">
        <v>6979.7257446148833</v>
      </c>
      <c r="I784">
        <v>1.8735999999999999</v>
      </c>
      <c r="J784">
        <v>2.222</v>
      </c>
      <c r="K784">
        <v>2.5998000000000001</v>
      </c>
      <c r="L784">
        <v>0.65</v>
      </c>
      <c r="M784" t="s">
        <v>3183</v>
      </c>
      <c r="N784" t="s">
        <v>3183</v>
      </c>
    </row>
    <row r="785" spans="1:14" x14ac:dyDescent="0.25">
      <c r="A785" t="str">
        <f t="shared" si="12"/>
        <v>9_SE_4</v>
      </c>
      <c r="B785">
        <v>9</v>
      </c>
      <c r="C785" t="s">
        <v>490</v>
      </c>
      <c r="D785">
        <v>4</v>
      </c>
      <c r="E785">
        <v>323658.09519582032</v>
      </c>
      <c r="F785">
        <v>6171.4018717377166</v>
      </c>
      <c r="G785">
        <v>3279.0742018414044</v>
      </c>
      <c r="H785">
        <v>9450.4760735791206</v>
      </c>
      <c r="I785">
        <v>1.9068000000000001</v>
      </c>
      <c r="J785">
        <v>2.246</v>
      </c>
      <c r="K785">
        <v>2.6436999999999999</v>
      </c>
      <c r="L785">
        <v>0.65</v>
      </c>
      <c r="M785" t="s">
        <v>3183</v>
      </c>
      <c r="N785" t="s">
        <v>3183</v>
      </c>
    </row>
    <row r="786" spans="1:14" x14ac:dyDescent="0.25">
      <c r="A786" t="str">
        <f t="shared" si="12"/>
        <v>9_SE_5</v>
      </c>
      <c r="B786">
        <v>9</v>
      </c>
      <c r="C786" t="s">
        <v>490</v>
      </c>
      <c r="D786">
        <v>5</v>
      </c>
      <c r="E786">
        <v>404543.28332773998</v>
      </c>
      <c r="F786">
        <v>7811.538503601696</v>
      </c>
      <c r="G786">
        <v>4166.4282583363993</v>
      </c>
      <c r="H786">
        <v>11977.966761938096</v>
      </c>
      <c r="I786">
        <v>1.931</v>
      </c>
      <c r="J786">
        <v>2.2829999999999999</v>
      </c>
      <c r="K786">
        <v>2.6846999999999999</v>
      </c>
      <c r="L786">
        <v>0.65</v>
      </c>
      <c r="M786" t="s">
        <v>3183</v>
      </c>
      <c r="N786" t="s">
        <v>3183</v>
      </c>
    </row>
    <row r="787" spans="1:14" x14ac:dyDescent="0.25">
      <c r="A787" t="str">
        <f t="shared" si="12"/>
        <v>10_SE_1</v>
      </c>
      <c r="B787">
        <v>10</v>
      </c>
      <c r="C787" t="s">
        <v>490</v>
      </c>
      <c r="D787">
        <v>1</v>
      </c>
      <c r="E787">
        <v>94751.000000000015</v>
      </c>
      <c r="F787">
        <v>1640.2141355802103</v>
      </c>
      <c r="G787">
        <v>872.71227761999444</v>
      </c>
      <c r="H787">
        <v>2512.9264132002045</v>
      </c>
      <c r="I787">
        <v>1.7311000000000001</v>
      </c>
      <c r="J787">
        <v>2.391</v>
      </c>
      <c r="K787">
        <v>2.4188000000000001</v>
      </c>
      <c r="L787">
        <v>0.65</v>
      </c>
      <c r="M787" t="s">
        <v>3183</v>
      </c>
      <c r="N787" t="s">
        <v>3183</v>
      </c>
    </row>
    <row r="788" spans="1:14" x14ac:dyDescent="0.25">
      <c r="A788" t="str">
        <f t="shared" si="12"/>
        <v>10_SE_2</v>
      </c>
      <c r="B788">
        <v>10</v>
      </c>
      <c r="C788" t="s">
        <v>490</v>
      </c>
      <c r="D788">
        <v>2</v>
      </c>
      <c r="E788">
        <v>189501.99999999997</v>
      </c>
      <c r="F788">
        <v>3452.3969512631129</v>
      </c>
      <c r="G788">
        <v>1773.7330122539943</v>
      </c>
      <c r="H788">
        <v>5226.1299635171072</v>
      </c>
      <c r="I788">
        <v>1.8218000000000001</v>
      </c>
      <c r="J788">
        <v>2.4300000000000002</v>
      </c>
      <c r="K788">
        <v>2.5245000000000002</v>
      </c>
      <c r="L788">
        <v>0.65</v>
      </c>
      <c r="M788" t="s">
        <v>3183</v>
      </c>
      <c r="N788" t="s">
        <v>3183</v>
      </c>
    </row>
    <row r="789" spans="1:14" x14ac:dyDescent="0.25">
      <c r="A789" t="str">
        <f t="shared" si="12"/>
        <v>10_SE_3</v>
      </c>
      <c r="B789">
        <v>10</v>
      </c>
      <c r="C789" t="s">
        <v>490</v>
      </c>
      <c r="D789">
        <v>3</v>
      </c>
      <c r="E789">
        <v>284253.00000000017</v>
      </c>
      <c r="F789">
        <v>5325.8204539257622</v>
      </c>
      <c r="G789">
        <v>2681.678021903997</v>
      </c>
      <c r="H789">
        <v>8007.4984758297596</v>
      </c>
      <c r="I789">
        <v>1.8735999999999999</v>
      </c>
      <c r="J789">
        <v>2.4489999999999998</v>
      </c>
      <c r="K789">
        <v>2.5836999999999999</v>
      </c>
      <c r="L789">
        <v>0.65</v>
      </c>
      <c r="M789" t="s">
        <v>3183</v>
      </c>
      <c r="N789" t="s">
        <v>3183</v>
      </c>
    </row>
    <row r="790" spans="1:14" x14ac:dyDescent="0.25">
      <c r="A790" t="str">
        <f t="shared" si="12"/>
        <v>10_SE_4</v>
      </c>
      <c r="B790">
        <v>10</v>
      </c>
      <c r="C790" t="s">
        <v>490</v>
      </c>
      <c r="D790">
        <v>4</v>
      </c>
      <c r="E790">
        <v>379095.47163482406</v>
      </c>
      <c r="F790">
        <v>7228.4628067126441</v>
      </c>
      <c r="G790">
        <v>3615.3816997619519</v>
      </c>
      <c r="H790">
        <v>10843.844506474596</v>
      </c>
      <c r="I790">
        <v>1.9068000000000001</v>
      </c>
      <c r="J790">
        <v>2.476</v>
      </c>
      <c r="K790">
        <v>2.6272000000000002</v>
      </c>
      <c r="L790">
        <v>0.65</v>
      </c>
      <c r="M790" t="s">
        <v>3183</v>
      </c>
      <c r="N790" t="s">
        <v>3183</v>
      </c>
    </row>
    <row r="791" spans="1:14" x14ac:dyDescent="0.25">
      <c r="A791" t="str">
        <f t="shared" si="12"/>
        <v>10_SE_5</v>
      </c>
      <c r="B791">
        <v>10</v>
      </c>
      <c r="C791" t="s">
        <v>490</v>
      </c>
      <c r="D791">
        <v>5</v>
      </c>
      <c r="E791">
        <v>473834.97915305843</v>
      </c>
      <c r="F791">
        <v>9149.5282125565755</v>
      </c>
      <c r="G791">
        <v>4594.697656427883</v>
      </c>
      <c r="H791">
        <v>13744.225868984458</v>
      </c>
      <c r="I791">
        <v>1.931</v>
      </c>
      <c r="J791">
        <v>2.5179999999999998</v>
      </c>
      <c r="K791">
        <v>2.6673</v>
      </c>
      <c r="L791">
        <v>0.65</v>
      </c>
      <c r="M791" t="s">
        <v>3183</v>
      </c>
      <c r="N791" t="s">
        <v>3183</v>
      </c>
    </row>
    <row r="792" spans="1:14" x14ac:dyDescent="0.25">
      <c r="A792" t="str">
        <f t="shared" si="12"/>
        <v>11_SE_1</v>
      </c>
      <c r="B792">
        <v>11</v>
      </c>
      <c r="C792" t="s">
        <v>490</v>
      </c>
      <c r="D792">
        <v>1</v>
      </c>
      <c r="E792">
        <v>116250.99999999987</v>
      </c>
      <c r="F792">
        <v>2012.396000837301</v>
      </c>
      <c r="G792">
        <v>997.9876802150111</v>
      </c>
      <c r="H792">
        <v>3010.3836810523121</v>
      </c>
      <c r="I792">
        <v>1.7311000000000001</v>
      </c>
      <c r="J792">
        <v>2.734</v>
      </c>
      <c r="K792">
        <v>2.4024999999999999</v>
      </c>
      <c r="L792">
        <v>0.65</v>
      </c>
      <c r="M792" t="s">
        <v>3183</v>
      </c>
      <c r="N792" t="s">
        <v>3183</v>
      </c>
    </row>
    <row r="793" spans="1:14" x14ac:dyDescent="0.25">
      <c r="A793" t="str">
        <f t="shared" si="12"/>
        <v>11_SE_2</v>
      </c>
      <c r="B793">
        <v>11</v>
      </c>
      <c r="C793" t="s">
        <v>490</v>
      </c>
      <c r="D793">
        <v>2</v>
      </c>
      <c r="E793">
        <v>232501.99999999988</v>
      </c>
      <c r="F793">
        <v>4235.7821867978982</v>
      </c>
      <c r="G793">
        <v>2028.8742866904977</v>
      </c>
      <c r="H793">
        <v>6264.6564734883959</v>
      </c>
      <c r="I793">
        <v>1.8218000000000001</v>
      </c>
      <c r="J793">
        <v>2.7789999999999999</v>
      </c>
      <c r="K793">
        <v>2.5074000000000001</v>
      </c>
      <c r="L793">
        <v>0.65</v>
      </c>
      <c r="M793" t="s">
        <v>3183</v>
      </c>
      <c r="N793" t="s">
        <v>3183</v>
      </c>
    </row>
    <row r="794" spans="1:14" x14ac:dyDescent="0.25">
      <c r="A794" t="str">
        <f t="shared" si="12"/>
        <v>11_SE_3</v>
      </c>
      <c r="B794">
        <v>11</v>
      </c>
      <c r="C794" t="s">
        <v>490</v>
      </c>
      <c r="D794">
        <v>3</v>
      </c>
      <c r="E794">
        <v>348752.99999999953</v>
      </c>
      <c r="F794">
        <v>6534.305216718808</v>
      </c>
      <c r="G794">
        <v>3068.1984909240332</v>
      </c>
      <c r="H794">
        <v>9602.5037076428416</v>
      </c>
      <c r="I794">
        <v>1.8735999999999999</v>
      </c>
      <c r="J794">
        <v>2.802</v>
      </c>
      <c r="K794">
        <v>2.5663999999999998</v>
      </c>
      <c r="L794">
        <v>0.65</v>
      </c>
      <c r="M794" t="s">
        <v>3183</v>
      </c>
      <c r="N794" t="s">
        <v>3183</v>
      </c>
    </row>
    <row r="795" spans="1:14" x14ac:dyDescent="0.25">
      <c r="A795" t="str">
        <f t="shared" si="12"/>
        <v>11_SE_4</v>
      </c>
      <c r="B795">
        <v>11</v>
      </c>
      <c r="C795" t="s">
        <v>490</v>
      </c>
      <c r="D795">
        <v>4</v>
      </c>
      <c r="E795">
        <v>465116.22751232149</v>
      </c>
      <c r="F795">
        <v>8868.6771616463357</v>
      </c>
      <c r="G795">
        <v>4137.5411236703558</v>
      </c>
      <c r="H795">
        <v>13006.218285316692</v>
      </c>
      <c r="I795">
        <v>1.9068000000000001</v>
      </c>
      <c r="J795">
        <v>2.8340000000000001</v>
      </c>
      <c r="K795">
        <v>2.6093999999999999</v>
      </c>
      <c r="L795">
        <v>0.65</v>
      </c>
      <c r="M795" t="s">
        <v>3183</v>
      </c>
      <c r="N795" t="s">
        <v>3183</v>
      </c>
    </row>
    <row r="796" spans="1:14" x14ac:dyDescent="0.25">
      <c r="A796" t="str">
        <f t="shared" si="12"/>
        <v>11_SE_5</v>
      </c>
      <c r="B796">
        <v>11</v>
      </c>
      <c r="C796" t="s">
        <v>490</v>
      </c>
      <c r="D796">
        <v>5</v>
      </c>
      <c r="E796">
        <v>581353.12726538209</v>
      </c>
      <c r="F796">
        <v>11225.652544436634</v>
      </c>
      <c r="G796">
        <v>5259.6394762018053</v>
      </c>
      <c r="H796">
        <v>16485.292020638441</v>
      </c>
      <c r="I796">
        <v>1.931</v>
      </c>
      <c r="J796">
        <v>2.8820000000000001</v>
      </c>
      <c r="K796">
        <v>2.6486999999999998</v>
      </c>
      <c r="L796">
        <v>0.65</v>
      </c>
      <c r="M796" t="s">
        <v>3183</v>
      </c>
      <c r="N796" t="s">
        <v>3183</v>
      </c>
    </row>
    <row r="797" spans="1:14" x14ac:dyDescent="0.25">
      <c r="A797" t="str">
        <f t="shared" si="12"/>
        <v>12_SE_1</v>
      </c>
      <c r="B797">
        <v>12</v>
      </c>
      <c r="C797" t="s">
        <v>490</v>
      </c>
      <c r="D797">
        <v>1</v>
      </c>
      <c r="E797">
        <v>141250.99999999988</v>
      </c>
      <c r="F797">
        <v>2445.1656116013619</v>
      </c>
      <c r="G797">
        <v>1143.7874866249981</v>
      </c>
      <c r="H797">
        <v>3588.95309822636</v>
      </c>
      <c r="I797">
        <v>1.7311000000000001</v>
      </c>
      <c r="J797">
        <v>3.1339999999999999</v>
      </c>
      <c r="K797">
        <v>2.3898999999999999</v>
      </c>
      <c r="L797">
        <v>0.65</v>
      </c>
      <c r="M797" t="s">
        <v>3183</v>
      </c>
      <c r="N797" t="s">
        <v>3183</v>
      </c>
    </row>
    <row r="798" spans="1:14" x14ac:dyDescent="0.25">
      <c r="A798" t="str">
        <f t="shared" si="12"/>
        <v>12_SE_2</v>
      </c>
      <c r="B798">
        <v>12</v>
      </c>
      <c r="C798" t="s">
        <v>490</v>
      </c>
      <c r="D798">
        <v>2</v>
      </c>
      <c r="E798">
        <v>282501.99999999959</v>
      </c>
      <c r="F798">
        <v>5146.6952513732485</v>
      </c>
      <c r="G798">
        <v>2325.8164795374678</v>
      </c>
      <c r="H798">
        <v>7472.5117309107163</v>
      </c>
      <c r="I798">
        <v>1.8218000000000001</v>
      </c>
      <c r="J798">
        <v>3.1859999999999999</v>
      </c>
      <c r="K798">
        <v>2.4942000000000002</v>
      </c>
      <c r="L798">
        <v>0.65</v>
      </c>
      <c r="M798" t="s">
        <v>3183</v>
      </c>
      <c r="N798" t="s">
        <v>3183</v>
      </c>
    </row>
    <row r="799" spans="1:14" x14ac:dyDescent="0.25">
      <c r="A799" t="str">
        <f t="shared" si="12"/>
        <v>12_SE_3</v>
      </c>
      <c r="B799">
        <v>12</v>
      </c>
      <c r="C799" t="s">
        <v>490</v>
      </c>
      <c r="D799">
        <v>3</v>
      </c>
      <c r="E799">
        <v>423752.99999999953</v>
      </c>
      <c r="F799">
        <v>7939.520057175836</v>
      </c>
      <c r="G799">
        <v>3518.0443384839064</v>
      </c>
      <c r="H799">
        <v>11457.564395659741</v>
      </c>
      <c r="I799">
        <v>1.8735999999999999</v>
      </c>
      <c r="J799">
        <v>3.2130000000000001</v>
      </c>
      <c r="K799">
        <v>2.5529000000000002</v>
      </c>
      <c r="L799">
        <v>0.65</v>
      </c>
      <c r="M799" t="s">
        <v>3183</v>
      </c>
      <c r="N799" t="s">
        <v>3183</v>
      </c>
    </row>
    <row r="800" spans="1:14" x14ac:dyDescent="0.25">
      <c r="A800" t="str">
        <f t="shared" si="12"/>
        <v>12_SE_4</v>
      </c>
      <c r="B800">
        <v>12</v>
      </c>
      <c r="C800" t="s">
        <v>490</v>
      </c>
      <c r="D800">
        <v>4</v>
      </c>
      <c r="E800">
        <v>565140.36225359642</v>
      </c>
      <c r="F800">
        <v>10775.903155755272</v>
      </c>
      <c r="G800">
        <v>4745.2483130775408</v>
      </c>
      <c r="H800">
        <v>15521.151468832813</v>
      </c>
      <c r="I800">
        <v>1.9068000000000001</v>
      </c>
      <c r="J800">
        <v>3.25</v>
      </c>
      <c r="K800">
        <v>2.5956000000000001</v>
      </c>
      <c r="L800">
        <v>0.65</v>
      </c>
      <c r="M800" t="s">
        <v>3183</v>
      </c>
      <c r="N800" t="s">
        <v>3183</v>
      </c>
    </row>
    <row r="801" spans="1:14" x14ac:dyDescent="0.25">
      <c r="A801" t="str">
        <f t="shared" si="12"/>
        <v>12_SE_5</v>
      </c>
      <c r="B801">
        <v>12</v>
      </c>
      <c r="C801" t="s">
        <v>490</v>
      </c>
      <c r="D801">
        <v>5</v>
      </c>
      <c r="E801">
        <v>706374.2297215712</v>
      </c>
      <c r="F801">
        <v>13639.750604762246</v>
      </c>
      <c r="G801">
        <v>6033.5218427180171</v>
      </c>
      <c r="H801">
        <v>19673.272447480264</v>
      </c>
      <c r="I801">
        <v>1.931</v>
      </c>
      <c r="J801">
        <v>3.306</v>
      </c>
      <c r="K801">
        <v>2.6341999999999999</v>
      </c>
      <c r="L801">
        <v>0.65</v>
      </c>
      <c r="M801" t="s">
        <v>3183</v>
      </c>
      <c r="N801" t="s">
        <v>3183</v>
      </c>
    </row>
    <row r="802" spans="1:14" x14ac:dyDescent="0.25">
      <c r="A802" t="str">
        <f t="shared" si="12"/>
        <v>13_SE_1</v>
      </c>
      <c r="B802">
        <v>13</v>
      </c>
      <c r="C802" t="s">
        <v>490</v>
      </c>
      <c r="D802">
        <v>1</v>
      </c>
      <c r="E802">
        <v>166251.00000000012</v>
      </c>
      <c r="F802">
        <v>2877.9352223654155</v>
      </c>
      <c r="G802">
        <v>1288.8845997999999</v>
      </c>
      <c r="H802">
        <v>4166.8198221654156</v>
      </c>
      <c r="I802">
        <v>1.7311000000000001</v>
      </c>
      <c r="J802">
        <v>3.5310000000000001</v>
      </c>
      <c r="K802">
        <v>2.3807</v>
      </c>
      <c r="L802">
        <v>0.65</v>
      </c>
      <c r="M802" t="s">
        <v>3183</v>
      </c>
      <c r="N802" t="s">
        <v>3183</v>
      </c>
    </row>
    <row r="803" spans="1:14" x14ac:dyDescent="0.25">
      <c r="A803" t="str">
        <f t="shared" si="12"/>
        <v>13_SE_2</v>
      </c>
      <c r="B803">
        <v>13</v>
      </c>
      <c r="C803" t="s">
        <v>490</v>
      </c>
      <c r="D803">
        <v>2</v>
      </c>
      <c r="E803">
        <v>332502.00000000006</v>
      </c>
      <c r="F803">
        <v>6057.6083159485752</v>
      </c>
      <c r="G803">
        <v>2621.3273510599897</v>
      </c>
      <c r="H803">
        <v>8678.9356670085654</v>
      </c>
      <c r="I803">
        <v>1.8218000000000001</v>
      </c>
      <c r="J803">
        <v>3.5910000000000002</v>
      </c>
      <c r="K803">
        <v>2.4845000000000002</v>
      </c>
      <c r="L803">
        <v>0.65</v>
      </c>
      <c r="M803" t="s">
        <v>3183</v>
      </c>
      <c r="N803" t="s">
        <v>3183</v>
      </c>
    </row>
    <row r="804" spans="1:14" x14ac:dyDescent="0.25">
      <c r="A804" t="str">
        <f t="shared" si="12"/>
        <v>13_SE_3</v>
      </c>
      <c r="B804">
        <v>13</v>
      </c>
      <c r="C804" t="s">
        <v>490</v>
      </c>
      <c r="D804">
        <v>3</v>
      </c>
      <c r="E804">
        <v>498752.99999999965</v>
      </c>
      <c r="F804">
        <v>9344.7348976328776</v>
      </c>
      <c r="G804">
        <v>3965.721686784022</v>
      </c>
      <c r="H804">
        <v>13310.456584416899</v>
      </c>
      <c r="I804">
        <v>1.8735999999999999</v>
      </c>
      <c r="J804">
        <v>3.6219999999999999</v>
      </c>
      <c r="K804">
        <v>2.5430999999999999</v>
      </c>
      <c r="L804">
        <v>0.65</v>
      </c>
      <c r="M804" t="s">
        <v>3183</v>
      </c>
      <c r="N804" t="s">
        <v>3183</v>
      </c>
    </row>
    <row r="805" spans="1:14" x14ac:dyDescent="0.25">
      <c r="A805" t="str">
        <f t="shared" si="12"/>
        <v>13_SE_4</v>
      </c>
      <c r="B805">
        <v>13</v>
      </c>
      <c r="C805" t="s">
        <v>490</v>
      </c>
      <c r="D805">
        <v>4</v>
      </c>
      <c r="E805">
        <v>665164.49699487223</v>
      </c>
      <c r="F805">
        <v>12683.129149864244</v>
      </c>
      <c r="G805">
        <v>5350.0257588472505</v>
      </c>
      <c r="H805">
        <v>18033.154908711494</v>
      </c>
      <c r="I805">
        <v>1.9068000000000001</v>
      </c>
      <c r="J805">
        <v>3.6640000000000001</v>
      </c>
      <c r="K805">
        <v>2.5855000000000001</v>
      </c>
      <c r="L805">
        <v>0.65</v>
      </c>
      <c r="M805" t="s">
        <v>3183</v>
      </c>
      <c r="N805" t="s">
        <v>3183</v>
      </c>
    </row>
    <row r="806" spans="1:14" x14ac:dyDescent="0.25">
      <c r="A806" t="str">
        <f t="shared" si="12"/>
        <v>13_SE_5</v>
      </c>
      <c r="B806">
        <v>13</v>
      </c>
      <c r="C806" t="s">
        <v>490</v>
      </c>
      <c r="D806">
        <v>5</v>
      </c>
      <c r="E806">
        <v>831395.33217776229</v>
      </c>
      <c r="F806">
        <v>16053.848665087939</v>
      </c>
      <c r="G806">
        <v>6803.6728627953125</v>
      </c>
      <c r="H806">
        <v>22857.521527883251</v>
      </c>
      <c r="I806">
        <v>1.931</v>
      </c>
      <c r="J806">
        <v>3.7280000000000002</v>
      </c>
      <c r="K806">
        <v>2.6236999999999999</v>
      </c>
      <c r="L806">
        <v>0.65</v>
      </c>
      <c r="M806" t="s">
        <v>3183</v>
      </c>
      <c r="N806" t="s">
        <v>3183</v>
      </c>
    </row>
    <row r="807" spans="1:14" x14ac:dyDescent="0.25">
      <c r="A807" t="str">
        <f t="shared" si="12"/>
        <v>14_SE_1</v>
      </c>
      <c r="B807">
        <v>14</v>
      </c>
      <c r="C807" t="s">
        <v>490</v>
      </c>
      <c r="D807">
        <v>1</v>
      </c>
      <c r="E807">
        <v>191251.00000000017</v>
      </c>
      <c r="F807">
        <v>3310.7048331294791</v>
      </c>
      <c r="G807">
        <v>1434.6844062099917</v>
      </c>
      <c r="H807">
        <v>4745.3892393394708</v>
      </c>
      <c r="I807">
        <v>1.7311000000000001</v>
      </c>
      <c r="J807">
        <v>3.931</v>
      </c>
      <c r="K807">
        <v>2.3742000000000001</v>
      </c>
      <c r="L807">
        <v>0.65</v>
      </c>
      <c r="M807" t="s">
        <v>3183</v>
      </c>
      <c r="N807" t="s">
        <v>3183</v>
      </c>
    </row>
    <row r="808" spans="1:14" x14ac:dyDescent="0.25">
      <c r="A808" t="str">
        <f t="shared" si="12"/>
        <v>14_SE_2</v>
      </c>
      <c r="B808">
        <v>14</v>
      </c>
      <c r="C808" t="s">
        <v>490</v>
      </c>
      <c r="D808">
        <v>2</v>
      </c>
      <c r="E808">
        <v>382501.99999999971</v>
      </c>
      <c r="F808">
        <v>6968.5213805239191</v>
      </c>
      <c r="G808">
        <v>2918.2695439069848</v>
      </c>
      <c r="H808">
        <v>9886.7909244309049</v>
      </c>
      <c r="I808">
        <v>1.8218000000000001</v>
      </c>
      <c r="J808">
        <v>3.9980000000000002</v>
      </c>
      <c r="K808">
        <v>2.4777999999999998</v>
      </c>
      <c r="L808">
        <v>0.65</v>
      </c>
      <c r="M808" t="s">
        <v>3183</v>
      </c>
      <c r="N808" t="s">
        <v>3183</v>
      </c>
    </row>
    <row r="809" spans="1:14" x14ac:dyDescent="0.25">
      <c r="A809" t="str">
        <f t="shared" si="12"/>
        <v>14_SE_3</v>
      </c>
      <c r="B809">
        <v>14</v>
      </c>
      <c r="C809" t="s">
        <v>490</v>
      </c>
      <c r="D809">
        <v>3</v>
      </c>
      <c r="E809">
        <v>573752.99999999953</v>
      </c>
      <c r="F809">
        <v>10749.949738089907</v>
      </c>
      <c r="G809">
        <v>4415.5675343440016</v>
      </c>
      <c r="H809">
        <v>15165.517272433908</v>
      </c>
      <c r="I809">
        <v>1.8735999999999999</v>
      </c>
      <c r="J809">
        <v>4.032</v>
      </c>
      <c r="K809">
        <v>2.5362</v>
      </c>
      <c r="L809">
        <v>0.65</v>
      </c>
      <c r="M809" t="s">
        <v>3183</v>
      </c>
      <c r="N809" t="s">
        <v>3183</v>
      </c>
    </row>
    <row r="810" spans="1:14" x14ac:dyDescent="0.25">
      <c r="A810" t="str">
        <f t="shared" si="12"/>
        <v>14_SE_4</v>
      </c>
      <c r="B810">
        <v>14</v>
      </c>
      <c r="C810" t="s">
        <v>490</v>
      </c>
      <c r="D810">
        <v>4</v>
      </c>
      <c r="E810">
        <v>765188.63173614873</v>
      </c>
      <c r="F810">
        <v>14590.355143973185</v>
      </c>
      <c r="G810">
        <v>5957.7329482546193</v>
      </c>
      <c r="H810">
        <v>20548.088092227805</v>
      </c>
      <c r="I810">
        <v>1.9068000000000001</v>
      </c>
      <c r="J810">
        <v>4.0810000000000004</v>
      </c>
      <c r="K810">
        <v>2.5783999999999998</v>
      </c>
      <c r="L810">
        <v>0.65</v>
      </c>
      <c r="M810" t="s">
        <v>3183</v>
      </c>
      <c r="N810" t="s">
        <v>3183</v>
      </c>
    </row>
    <row r="811" spans="1:14" x14ac:dyDescent="0.25">
      <c r="A811" t="str">
        <f t="shared" si="12"/>
        <v>14_SE_5</v>
      </c>
      <c r="B811">
        <v>14</v>
      </c>
      <c r="C811" t="s">
        <v>490</v>
      </c>
      <c r="D811">
        <v>5</v>
      </c>
      <c r="E811">
        <v>956416.43463395268</v>
      </c>
      <c r="F811">
        <v>18467.946725413549</v>
      </c>
      <c r="G811">
        <v>7577.5552293115425</v>
      </c>
      <c r="H811">
        <v>26045.501954725092</v>
      </c>
      <c r="I811">
        <v>1.931</v>
      </c>
      <c r="J811">
        <v>4.1520000000000001</v>
      </c>
      <c r="K811">
        <v>2.6162999999999998</v>
      </c>
      <c r="L811">
        <v>0.65</v>
      </c>
      <c r="M811" t="s">
        <v>3183</v>
      </c>
      <c r="N811" t="s">
        <v>3183</v>
      </c>
    </row>
    <row r="812" spans="1:14" x14ac:dyDescent="0.25">
      <c r="A812" t="str">
        <f t="shared" si="12"/>
        <v>15_SE_1</v>
      </c>
      <c r="B812">
        <v>15</v>
      </c>
      <c r="C812" t="s">
        <v>490</v>
      </c>
      <c r="D812">
        <v>1</v>
      </c>
      <c r="E812">
        <v>232501.00000000006</v>
      </c>
      <c r="F812">
        <v>4024.7746908901727</v>
      </c>
      <c r="G812">
        <v>1674.6216628749896</v>
      </c>
      <c r="H812">
        <v>5699.3963537651625</v>
      </c>
      <c r="I812">
        <v>1.7311000000000001</v>
      </c>
      <c r="J812">
        <v>4.5880000000000001</v>
      </c>
      <c r="K812">
        <v>2.3664000000000001</v>
      </c>
      <c r="L812">
        <v>0.65</v>
      </c>
      <c r="M812" t="s">
        <v>3183</v>
      </c>
      <c r="N812" t="s">
        <v>3183</v>
      </c>
    </row>
    <row r="813" spans="1:14" x14ac:dyDescent="0.25">
      <c r="A813" t="str">
        <f t="shared" si="12"/>
        <v>15_SE_2</v>
      </c>
      <c r="B813">
        <v>15</v>
      </c>
      <c r="C813" t="s">
        <v>490</v>
      </c>
      <c r="D813">
        <v>2</v>
      </c>
      <c r="E813">
        <v>465002.00000000058</v>
      </c>
      <c r="F813">
        <v>8471.5279370732314</v>
      </c>
      <c r="G813">
        <v>3406.9359729124699</v>
      </c>
      <c r="H813">
        <v>11878.463909985701</v>
      </c>
      <c r="I813">
        <v>1.8218000000000001</v>
      </c>
      <c r="J813">
        <v>4.6669999999999998</v>
      </c>
      <c r="K813">
        <v>2.4695</v>
      </c>
      <c r="L813">
        <v>0.65</v>
      </c>
      <c r="M813" t="s">
        <v>3183</v>
      </c>
      <c r="N813" t="s">
        <v>3183</v>
      </c>
    </row>
    <row r="814" spans="1:14" x14ac:dyDescent="0.25">
      <c r="A814" t="str">
        <f t="shared" si="12"/>
        <v>15_SE_3</v>
      </c>
      <c r="B814">
        <v>15</v>
      </c>
      <c r="C814" t="s">
        <v>490</v>
      </c>
      <c r="D814">
        <v>3</v>
      </c>
      <c r="E814">
        <v>697503.00000000023</v>
      </c>
      <c r="F814">
        <v>13068.554224843992</v>
      </c>
      <c r="G814">
        <v>5155.8615334838642</v>
      </c>
      <c r="H814">
        <v>18224.415758327857</v>
      </c>
      <c r="I814">
        <v>1.8735999999999999</v>
      </c>
      <c r="J814">
        <v>4.7089999999999996</v>
      </c>
      <c r="K814">
        <v>2.5278</v>
      </c>
      <c r="L814">
        <v>0.65</v>
      </c>
      <c r="M814" t="s">
        <v>3183</v>
      </c>
      <c r="N814" t="s">
        <v>3183</v>
      </c>
    </row>
    <row r="815" spans="1:14" x14ac:dyDescent="0.25">
      <c r="A815" t="str">
        <f t="shared" si="12"/>
        <v>15_SE_4</v>
      </c>
      <c r="B815">
        <v>15</v>
      </c>
      <c r="C815" t="s">
        <v>490</v>
      </c>
      <c r="D815">
        <v>4</v>
      </c>
      <c r="E815">
        <v>930228.45405925403</v>
      </c>
      <c r="F815">
        <v>17737.278034252897</v>
      </c>
      <c r="G815">
        <v>6957.8130415025335</v>
      </c>
      <c r="H815">
        <v>24695.09107575543</v>
      </c>
      <c r="I815">
        <v>1.9068000000000001</v>
      </c>
      <c r="J815">
        <v>4.766</v>
      </c>
      <c r="K815">
        <v>2.5697999999999999</v>
      </c>
      <c r="L815">
        <v>0.65</v>
      </c>
      <c r="M815" t="s">
        <v>3183</v>
      </c>
      <c r="N815" t="s">
        <v>3183</v>
      </c>
    </row>
    <row r="816" spans="1:14" x14ac:dyDescent="0.25">
      <c r="A816" t="str">
        <f t="shared" si="12"/>
        <v>15_SE_5</v>
      </c>
      <c r="B816">
        <v>15</v>
      </c>
      <c r="C816" t="s">
        <v>490</v>
      </c>
      <c r="D816">
        <v>5</v>
      </c>
      <c r="E816">
        <v>1162701.2536866681</v>
      </c>
      <c r="F816">
        <v>22451.208524950845</v>
      </c>
      <c r="G816">
        <v>8851.1029222681027</v>
      </c>
      <c r="H816">
        <v>31302.311447218948</v>
      </c>
      <c r="I816">
        <v>1.931</v>
      </c>
      <c r="J816">
        <v>4.8499999999999996</v>
      </c>
      <c r="K816">
        <v>2.6072000000000002</v>
      </c>
      <c r="L816">
        <v>0.65</v>
      </c>
      <c r="M816" t="s">
        <v>3183</v>
      </c>
      <c r="N816" t="s">
        <v>3183</v>
      </c>
    </row>
    <row r="817" spans="1:14" x14ac:dyDescent="0.25">
      <c r="A817" t="str">
        <f t="shared" si="12"/>
        <v>16_SE_1</v>
      </c>
      <c r="B817">
        <v>16</v>
      </c>
      <c r="C817" t="s">
        <v>490</v>
      </c>
      <c r="D817">
        <v>1</v>
      </c>
      <c r="E817">
        <v>277951.00000000017</v>
      </c>
      <c r="F817">
        <v>4811.5498432592303</v>
      </c>
      <c r="G817">
        <v>1939.3287427649905</v>
      </c>
      <c r="H817">
        <v>6750.8785860242206</v>
      </c>
      <c r="I817">
        <v>1.7311000000000001</v>
      </c>
      <c r="J817">
        <v>5.3129999999999997</v>
      </c>
      <c r="K817">
        <v>2.3605</v>
      </c>
      <c r="L817">
        <v>0.65</v>
      </c>
      <c r="M817" t="s">
        <v>3183</v>
      </c>
      <c r="N817" t="s">
        <v>3183</v>
      </c>
    </row>
    <row r="818" spans="1:14" x14ac:dyDescent="0.25">
      <c r="A818" t="str">
        <f t="shared" si="12"/>
        <v>16_SE_2</v>
      </c>
      <c r="B818">
        <v>16</v>
      </c>
      <c r="C818" t="s">
        <v>490</v>
      </c>
      <c r="D818">
        <v>2</v>
      </c>
      <c r="E818">
        <v>555902.00000000058</v>
      </c>
      <c r="F818">
        <v>10127.567888471202</v>
      </c>
      <c r="G818">
        <v>3946.0497682754954</v>
      </c>
      <c r="H818">
        <v>14073.617656746697</v>
      </c>
      <c r="I818">
        <v>1.8218000000000001</v>
      </c>
      <c r="J818">
        <v>5.4059999999999997</v>
      </c>
      <c r="K818">
        <v>2.4634</v>
      </c>
      <c r="L818">
        <v>0.65</v>
      </c>
      <c r="M818" t="s">
        <v>3183</v>
      </c>
      <c r="N818" t="s">
        <v>3183</v>
      </c>
    </row>
    <row r="819" spans="1:14" x14ac:dyDescent="0.25">
      <c r="A819" t="str">
        <f t="shared" si="12"/>
        <v>16_SE_3</v>
      </c>
      <c r="B819">
        <v>16</v>
      </c>
      <c r="C819" t="s">
        <v>490</v>
      </c>
      <c r="D819">
        <v>3</v>
      </c>
      <c r="E819">
        <v>833853.0000000014</v>
      </c>
      <c r="F819">
        <v>15623.234804794911</v>
      </c>
      <c r="G819">
        <v>5972.5796867240488</v>
      </c>
      <c r="H819">
        <v>21595.814491518959</v>
      </c>
      <c r="I819">
        <v>1.8735999999999999</v>
      </c>
      <c r="J819">
        <v>5.4539999999999997</v>
      </c>
      <c r="K819">
        <v>2.5215999999999998</v>
      </c>
      <c r="L819">
        <v>0.65</v>
      </c>
      <c r="M819" t="s">
        <v>3183</v>
      </c>
      <c r="N819" t="s">
        <v>3183</v>
      </c>
    </row>
    <row r="820" spans="1:14" x14ac:dyDescent="0.25">
      <c r="A820" t="str">
        <f t="shared" si="12"/>
        <v>16_SE_4</v>
      </c>
      <c r="B820">
        <v>16</v>
      </c>
      <c r="C820" t="s">
        <v>490</v>
      </c>
      <c r="D820">
        <v>4</v>
      </c>
      <c r="E820">
        <v>1112072.3310188947</v>
      </c>
      <c r="F820">
        <v>21204.614891542999</v>
      </c>
      <c r="G820">
        <v>8061.1364020773472</v>
      </c>
      <c r="H820">
        <v>29265.751293620346</v>
      </c>
      <c r="I820">
        <v>1.9068000000000001</v>
      </c>
      <c r="J820">
        <v>5.5209999999999999</v>
      </c>
      <c r="K820">
        <v>2.5634000000000001</v>
      </c>
      <c r="L820">
        <v>0.65</v>
      </c>
      <c r="M820" t="s">
        <v>3183</v>
      </c>
      <c r="N820" t="s">
        <v>3183</v>
      </c>
    </row>
    <row r="821" spans="1:14" x14ac:dyDescent="0.25">
      <c r="A821" t="str">
        <f t="shared" si="12"/>
        <v>16_SE_5</v>
      </c>
      <c r="B821">
        <v>16</v>
      </c>
      <c r="C821" t="s">
        <v>490</v>
      </c>
      <c r="D821">
        <v>5</v>
      </c>
      <c r="E821">
        <v>1389989.6179520215</v>
      </c>
      <c r="F821">
        <v>26840.038798622903</v>
      </c>
      <c r="G821">
        <v>10256.125540604075</v>
      </c>
      <c r="H821">
        <v>37096.164339226976</v>
      </c>
      <c r="I821">
        <v>1.931</v>
      </c>
      <c r="J821">
        <v>5.62</v>
      </c>
      <c r="K821">
        <v>2.6004999999999998</v>
      </c>
      <c r="L821">
        <v>0.65</v>
      </c>
      <c r="M821" t="s">
        <v>3183</v>
      </c>
      <c r="N821" t="s">
        <v>3183</v>
      </c>
    </row>
    <row r="822" spans="1:14" x14ac:dyDescent="0.25">
      <c r="A822" t="str">
        <f t="shared" si="12"/>
        <v>17_SE_1</v>
      </c>
      <c r="B822">
        <v>17</v>
      </c>
      <c r="C822" t="s">
        <v>490</v>
      </c>
      <c r="D822">
        <v>1</v>
      </c>
      <c r="E822">
        <v>330051.00000000023</v>
      </c>
      <c r="F822">
        <v>5473.2609391991582</v>
      </c>
      <c r="G822">
        <v>2300.4443163835035</v>
      </c>
      <c r="H822">
        <v>7773.7052555826613</v>
      </c>
      <c r="I822">
        <v>1.6583000000000001</v>
      </c>
      <c r="J822">
        <v>6.3029999999999999</v>
      </c>
      <c r="K822">
        <v>2.3005</v>
      </c>
      <c r="L822">
        <v>0.65</v>
      </c>
      <c r="M822" t="s">
        <v>3183</v>
      </c>
      <c r="N822" t="s">
        <v>3183</v>
      </c>
    </row>
    <row r="823" spans="1:14" x14ac:dyDescent="0.25">
      <c r="A823" t="str">
        <f t="shared" si="12"/>
        <v>17_SE_2</v>
      </c>
      <c r="B823">
        <v>17</v>
      </c>
      <c r="C823" t="s">
        <v>490</v>
      </c>
      <c r="D823">
        <v>2</v>
      </c>
      <c r="E823">
        <v>660102</v>
      </c>
      <c r="F823">
        <v>11544.853515800225</v>
      </c>
      <c r="G823">
        <v>4682.0868199462057</v>
      </c>
      <c r="H823">
        <v>16226.940335746431</v>
      </c>
      <c r="I823">
        <v>1.7488999999999999</v>
      </c>
      <c r="J823">
        <v>6.4139999999999997</v>
      </c>
      <c r="K823">
        <v>2.4034</v>
      </c>
      <c r="L823">
        <v>0.65</v>
      </c>
      <c r="M823" t="s">
        <v>3183</v>
      </c>
      <c r="N823" t="s">
        <v>3183</v>
      </c>
    </row>
    <row r="824" spans="1:14" x14ac:dyDescent="0.25">
      <c r="A824" t="str">
        <f t="shared" si="12"/>
        <v>17_SE_3</v>
      </c>
      <c r="B824">
        <v>17</v>
      </c>
      <c r="C824" t="s">
        <v>490</v>
      </c>
      <c r="D824">
        <v>3</v>
      </c>
      <c r="E824">
        <v>990153</v>
      </c>
      <c r="F824">
        <v>17830.93729623931</v>
      </c>
      <c r="G824">
        <v>7089.2155873717365</v>
      </c>
      <c r="H824">
        <v>24920.152883611045</v>
      </c>
      <c r="I824">
        <v>1.8008</v>
      </c>
      <c r="J824">
        <v>6.4740000000000002</v>
      </c>
      <c r="K824">
        <v>2.4620000000000002</v>
      </c>
      <c r="L824">
        <v>0.65</v>
      </c>
      <c r="M824" t="s">
        <v>3183</v>
      </c>
      <c r="N824" t="s">
        <v>3183</v>
      </c>
    </row>
    <row r="825" spans="1:14" x14ac:dyDescent="0.25">
      <c r="A825" t="str">
        <f t="shared" si="12"/>
        <v>17_SE_4</v>
      </c>
      <c r="B825">
        <v>17</v>
      </c>
      <c r="C825" t="s">
        <v>490</v>
      </c>
      <c r="D825">
        <v>4</v>
      </c>
      <c r="E825">
        <v>1320466.1120052738</v>
      </c>
      <c r="F825">
        <v>24217.659754456883</v>
      </c>
      <c r="G825">
        <v>9571.4210998859198</v>
      </c>
      <c r="H825">
        <v>33789.080854342799</v>
      </c>
      <c r="I825">
        <v>1.8340000000000001</v>
      </c>
      <c r="J825">
        <v>6.556</v>
      </c>
      <c r="K825">
        <v>2.5041000000000002</v>
      </c>
      <c r="L825">
        <v>0.65</v>
      </c>
      <c r="M825" t="s">
        <v>3183</v>
      </c>
      <c r="N825" t="s">
        <v>3183</v>
      </c>
    </row>
    <row r="826" spans="1:14" x14ac:dyDescent="0.25">
      <c r="A826" t="str">
        <f t="shared" si="12"/>
        <v>17_SE_5</v>
      </c>
      <c r="B826">
        <v>17</v>
      </c>
      <c r="C826" t="s">
        <v>490</v>
      </c>
      <c r="D826">
        <v>5</v>
      </c>
      <c r="E826">
        <v>1650480.2457954292</v>
      </c>
      <c r="F826">
        <v>30669.602634835774</v>
      </c>
      <c r="G826">
        <v>12180.813487318977</v>
      </c>
      <c r="H826">
        <v>42850.416122154755</v>
      </c>
      <c r="I826">
        <v>1.8582000000000001</v>
      </c>
      <c r="J826">
        <v>6.6740000000000004</v>
      </c>
      <c r="K826">
        <v>2.5413999999999999</v>
      </c>
      <c r="L826">
        <v>0.65</v>
      </c>
      <c r="M826" t="s">
        <v>3183</v>
      </c>
      <c r="N826" t="s">
        <v>3183</v>
      </c>
    </row>
    <row r="827" spans="1:14" x14ac:dyDescent="0.25">
      <c r="A827" t="str">
        <f t="shared" si="12"/>
        <v>18_SE_1</v>
      </c>
      <c r="B827">
        <v>18</v>
      </c>
      <c r="C827" t="s">
        <v>490</v>
      </c>
      <c r="D827">
        <v>1</v>
      </c>
      <c r="E827">
        <v>382500.99999999965</v>
      </c>
      <c r="F827">
        <v>6343.0432948381267</v>
      </c>
      <c r="G827">
        <v>2633.6052400685066</v>
      </c>
      <c r="H827">
        <v>8976.6485349066334</v>
      </c>
      <c r="I827">
        <v>1.6583000000000001</v>
      </c>
      <c r="J827">
        <v>7.2149999999999999</v>
      </c>
      <c r="K827">
        <v>2.3018999999999998</v>
      </c>
      <c r="L827">
        <v>0.65</v>
      </c>
      <c r="M827" t="s">
        <v>3183</v>
      </c>
      <c r="N827" t="s">
        <v>3183</v>
      </c>
    </row>
    <row r="828" spans="1:14" x14ac:dyDescent="0.25">
      <c r="A828" t="str">
        <f t="shared" si="12"/>
        <v>18_SE_2</v>
      </c>
      <c r="B828">
        <v>18</v>
      </c>
      <c r="C828" t="s">
        <v>490</v>
      </c>
      <c r="D828">
        <v>2</v>
      </c>
      <c r="E828">
        <v>765001.99999999977</v>
      </c>
      <c r="F828">
        <v>13379.502000136654</v>
      </c>
      <c r="G828">
        <v>5360.6239837857502</v>
      </c>
      <c r="H828">
        <v>18740.125983922404</v>
      </c>
      <c r="I828">
        <v>1.7488999999999999</v>
      </c>
      <c r="J828">
        <v>7.343</v>
      </c>
      <c r="K828">
        <v>2.4047000000000001</v>
      </c>
      <c r="L828">
        <v>0.65</v>
      </c>
      <c r="M828" t="s">
        <v>3183</v>
      </c>
      <c r="N828" t="s">
        <v>3183</v>
      </c>
    </row>
    <row r="829" spans="1:14" x14ac:dyDescent="0.25">
      <c r="A829" t="str">
        <f t="shared" si="12"/>
        <v>18_SE_3</v>
      </c>
      <c r="B829">
        <v>18</v>
      </c>
      <c r="C829" t="s">
        <v>490</v>
      </c>
      <c r="D829">
        <v>3</v>
      </c>
      <c r="E829">
        <v>1147502.9999999995</v>
      </c>
      <c r="F829">
        <v>20664.537743405828</v>
      </c>
      <c r="G829">
        <v>8117.1559688317866</v>
      </c>
      <c r="H829">
        <v>28781.693712237615</v>
      </c>
      <c r="I829">
        <v>1.8008</v>
      </c>
      <c r="J829">
        <v>7.4130000000000003</v>
      </c>
      <c r="K829">
        <v>2.4632000000000001</v>
      </c>
      <c r="L829">
        <v>0.65</v>
      </c>
      <c r="M829" t="s">
        <v>3183</v>
      </c>
      <c r="N829" t="s">
        <v>3183</v>
      </c>
    </row>
    <row r="830" spans="1:14" x14ac:dyDescent="0.25">
      <c r="A830" t="str">
        <f t="shared" si="12"/>
        <v>18_SE_4</v>
      </c>
      <c r="B830">
        <v>18</v>
      </c>
      <c r="C830" t="s">
        <v>490</v>
      </c>
      <c r="D830">
        <v>4</v>
      </c>
      <c r="E830">
        <v>1530307.7654911773</v>
      </c>
      <c r="F830">
        <v>28066.205143264247</v>
      </c>
      <c r="G830">
        <v>10960.099993337099</v>
      </c>
      <c r="H830">
        <v>39026.305136601346</v>
      </c>
      <c r="I830">
        <v>1.8340000000000001</v>
      </c>
      <c r="J830">
        <v>7.5069999999999997</v>
      </c>
      <c r="K830">
        <v>2.5053000000000001</v>
      </c>
      <c r="L830">
        <v>0.65</v>
      </c>
      <c r="M830" t="s">
        <v>3183</v>
      </c>
      <c r="N830" t="s">
        <v>3183</v>
      </c>
    </row>
    <row r="831" spans="1:14" x14ac:dyDescent="0.25">
      <c r="A831" t="str">
        <f t="shared" si="12"/>
        <v>18_SE_5</v>
      </c>
      <c r="B831">
        <v>18</v>
      </c>
      <c r="C831" t="s">
        <v>490</v>
      </c>
      <c r="D831">
        <v>5</v>
      </c>
      <c r="E831">
        <v>1912766.0406936959</v>
      </c>
      <c r="F831">
        <v>35543.457457869619</v>
      </c>
      <c r="G831">
        <v>13949.239710276861</v>
      </c>
      <c r="H831">
        <v>49492.697168146478</v>
      </c>
      <c r="I831">
        <v>1.8582000000000001</v>
      </c>
      <c r="J831">
        <v>7.6429999999999998</v>
      </c>
      <c r="K831">
        <v>2.5425</v>
      </c>
      <c r="L831">
        <v>0.65</v>
      </c>
      <c r="M831" t="s">
        <v>3183</v>
      </c>
      <c r="N831" t="s">
        <v>3183</v>
      </c>
    </row>
    <row r="832" spans="1:14" x14ac:dyDescent="0.25">
      <c r="A832" t="str">
        <f t="shared" si="12"/>
        <v>19_SE_1</v>
      </c>
      <c r="B832">
        <v>19</v>
      </c>
      <c r="C832" t="s">
        <v>490</v>
      </c>
      <c r="D832">
        <v>1</v>
      </c>
      <c r="E832">
        <v>432501.00000000012</v>
      </c>
      <c r="F832">
        <v>7172.197113369054</v>
      </c>
      <c r="G832">
        <v>2951.9071958184827</v>
      </c>
      <c r="H832">
        <v>10124.104309187536</v>
      </c>
      <c r="I832">
        <v>1.6583000000000001</v>
      </c>
      <c r="J832">
        <v>8.0869999999999997</v>
      </c>
      <c r="K832">
        <v>2.3029999999999999</v>
      </c>
      <c r="L832">
        <v>0.65</v>
      </c>
      <c r="M832" t="s">
        <v>3183</v>
      </c>
      <c r="N832" t="s">
        <v>3183</v>
      </c>
    </row>
    <row r="833" spans="1:14" x14ac:dyDescent="0.25">
      <c r="A833" t="str">
        <f t="shared" si="12"/>
        <v>19_SE_2</v>
      </c>
      <c r="B833">
        <v>19</v>
      </c>
      <c r="C833" t="s">
        <v>490</v>
      </c>
      <c r="D833">
        <v>2</v>
      </c>
      <c r="E833">
        <v>865001.99999999907</v>
      </c>
      <c r="F833">
        <v>15128.451937540278</v>
      </c>
      <c r="G833">
        <v>6008.8985798106187</v>
      </c>
      <c r="H833">
        <v>21137.350517350897</v>
      </c>
      <c r="I833">
        <v>1.7488999999999999</v>
      </c>
      <c r="J833">
        <v>8.2309999999999999</v>
      </c>
      <c r="K833">
        <v>2.4058000000000002</v>
      </c>
      <c r="L833">
        <v>0.65</v>
      </c>
      <c r="M833" t="s">
        <v>3183</v>
      </c>
      <c r="N833" t="s">
        <v>3183</v>
      </c>
    </row>
    <row r="834" spans="1:14" x14ac:dyDescent="0.25">
      <c r="A834" t="str">
        <f t="shared" si="12"/>
        <v>19_SE_3</v>
      </c>
      <c r="B834">
        <v>19</v>
      </c>
      <c r="C834" t="s">
        <v>490</v>
      </c>
      <c r="D834">
        <v>3</v>
      </c>
      <c r="E834">
        <v>1297502.9999999986</v>
      </c>
      <c r="F834">
        <v>23365.777445185129</v>
      </c>
      <c r="G834">
        <v>9099.2506358315331</v>
      </c>
      <c r="H834">
        <v>32465.028081016662</v>
      </c>
      <c r="I834">
        <v>1.8008</v>
      </c>
      <c r="J834">
        <v>8.31</v>
      </c>
      <c r="K834">
        <v>2.4643000000000002</v>
      </c>
      <c r="L834">
        <v>0.65</v>
      </c>
      <c r="M834" t="s">
        <v>3183</v>
      </c>
      <c r="N834" t="s">
        <v>3183</v>
      </c>
    </row>
    <row r="835" spans="1:14" x14ac:dyDescent="0.25">
      <c r="A835" t="str">
        <f t="shared" si="12"/>
        <v>19_SE_4</v>
      </c>
      <c r="B835">
        <v>19</v>
      </c>
      <c r="C835" t="s">
        <v>490</v>
      </c>
      <c r="D835">
        <v>4</v>
      </c>
      <c r="E835">
        <v>1730347.4732947145</v>
      </c>
      <c r="F835">
        <v>31734.980537742205</v>
      </c>
      <c r="G835">
        <v>12286.844630391801</v>
      </c>
      <c r="H835">
        <v>44021.825168134004</v>
      </c>
      <c r="I835">
        <v>1.8340000000000001</v>
      </c>
      <c r="J835">
        <v>8.4160000000000004</v>
      </c>
      <c r="K835">
        <v>2.5063</v>
      </c>
      <c r="L835">
        <v>0.65</v>
      </c>
      <c r="M835" t="s">
        <v>3183</v>
      </c>
      <c r="N835" t="s">
        <v>3183</v>
      </c>
    </row>
    <row r="836" spans="1:14" x14ac:dyDescent="0.25">
      <c r="A836" t="str">
        <f t="shared" si="12"/>
        <v>19_SE_5</v>
      </c>
      <c r="B836">
        <v>19</v>
      </c>
      <c r="C836" t="s">
        <v>490</v>
      </c>
      <c r="D836">
        <v>5</v>
      </c>
      <c r="E836">
        <v>2162800.1635709894</v>
      </c>
      <c r="F836">
        <v>40189.648900227839</v>
      </c>
      <c r="G836">
        <v>15638.795608006687</v>
      </c>
      <c r="H836">
        <v>55828.444508234526</v>
      </c>
      <c r="I836">
        <v>1.8582000000000001</v>
      </c>
      <c r="J836">
        <v>8.5690000000000008</v>
      </c>
      <c r="K836">
        <v>2.5434999999999999</v>
      </c>
      <c r="L836">
        <v>0.65</v>
      </c>
      <c r="M836" t="s">
        <v>3183</v>
      </c>
      <c r="N836" t="s">
        <v>3183</v>
      </c>
    </row>
    <row r="837" spans="1:14" x14ac:dyDescent="0.25">
      <c r="A837" t="str">
        <f t="shared" si="12"/>
        <v>20_SE_1</v>
      </c>
      <c r="B837">
        <v>20</v>
      </c>
      <c r="C837" t="s">
        <v>490</v>
      </c>
      <c r="D837">
        <v>1</v>
      </c>
      <c r="E837">
        <v>482500.99999999988</v>
      </c>
      <c r="F837">
        <v>8001.3509319000186</v>
      </c>
      <c r="G837">
        <v>3269.5064583334847</v>
      </c>
      <c r="H837">
        <v>11270.857390233503</v>
      </c>
      <c r="I837">
        <v>1.6583000000000001</v>
      </c>
      <c r="J837">
        <v>8.9580000000000002</v>
      </c>
      <c r="K837">
        <v>2.3037999999999998</v>
      </c>
      <c r="L837">
        <v>0.65</v>
      </c>
      <c r="M837" t="s">
        <v>3183</v>
      </c>
      <c r="N837" t="s">
        <v>3183</v>
      </c>
    </row>
    <row r="838" spans="1:14" x14ac:dyDescent="0.25">
      <c r="A838" t="str">
        <f t="shared" si="12"/>
        <v>20_SE_2</v>
      </c>
      <c r="B838">
        <v>20</v>
      </c>
      <c r="C838" t="s">
        <v>490</v>
      </c>
      <c r="D838">
        <v>2</v>
      </c>
      <c r="E838">
        <v>965001.99999999895</v>
      </c>
      <c r="F838">
        <v>16877.401874943956</v>
      </c>
      <c r="G838">
        <v>6655.7418545111714</v>
      </c>
      <c r="H838">
        <v>23533.143729455129</v>
      </c>
      <c r="I838">
        <v>1.7488999999999999</v>
      </c>
      <c r="J838">
        <v>9.1170000000000009</v>
      </c>
      <c r="K838">
        <v>2.4066000000000001</v>
      </c>
      <c r="L838">
        <v>0.65</v>
      </c>
      <c r="M838" t="s">
        <v>3183</v>
      </c>
      <c r="N838" t="s">
        <v>3183</v>
      </c>
    </row>
    <row r="839" spans="1:14" x14ac:dyDescent="0.25">
      <c r="A839" t="str">
        <f t="shared" si="12"/>
        <v>20_SE_3</v>
      </c>
      <c r="B839">
        <v>20</v>
      </c>
      <c r="C839" t="s">
        <v>490</v>
      </c>
      <c r="D839">
        <v>3</v>
      </c>
      <c r="E839">
        <v>1447503</v>
      </c>
      <c r="F839">
        <v>26067.01714696447</v>
      </c>
      <c r="G839">
        <v>10079.176803571601</v>
      </c>
      <c r="H839">
        <v>36146.193950536071</v>
      </c>
      <c r="I839">
        <v>1.8008</v>
      </c>
      <c r="J839">
        <v>9.2050000000000001</v>
      </c>
      <c r="K839">
        <v>2.4649999999999999</v>
      </c>
      <c r="L839">
        <v>0.65</v>
      </c>
      <c r="M839" t="s">
        <v>3183</v>
      </c>
      <c r="N839" t="s">
        <v>3183</v>
      </c>
    </row>
    <row r="840" spans="1:14" x14ac:dyDescent="0.25">
      <c r="A840" t="str">
        <f t="shared" ref="A840:A903" si="13">B840&amp;"_"&amp;C840&amp;"_"&amp;D840</f>
        <v>20_SE_4</v>
      </c>
      <c r="B840">
        <v>20</v>
      </c>
      <c r="C840" t="s">
        <v>490</v>
      </c>
      <c r="D840">
        <v>4</v>
      </c>
      <c r="E840">
        <v>1930387.1810982437</v>
      </c>
      <c r="F840">
        <v>35403.755932220178</v>
      </c>
      <c r="G840">
        <v>13610.659523808699</v>
      </c>
      <c r="H840">
        <v>49014.415456028873</v>
      </c>
      <c r="I840">
        <v>1.8340000000000001</v>
      </c>
      <c r="J840">
        <v>9.3219999999999992</v>
      </c>
      <c r="K840">
        <v>2.5070000000000001</v>
      </c>
      <c r="L840">
        <v>0.65</v>
      </c>
      <c r="M840" t="s">
        <v>3183</v>
      </c>
      <c r="N840" t="s">
        <v>3183</v>
      </c>
    </row>
    <row r="841" spans="1:14" x14ac:dyDescent="0.25">
      <c r="A841" t="str">
        <f t="shared" si="13"/>
        <v>20_SE_5</v>
      </c>
      <c r="B841">
        <v>20</v>
      </c>
      <c r="C841" t="s">
        <v>490</v>
      </c>
      <c r="D841">
        <v>5</v>
      </c>
      <c r="E841">
        <v>2412834.2864482757</v>
      </c>
      <c r="F841">
        <v>44835.840342586111</v>
      </c>
      <c r="G841">
        <v>17324.620159296934</v>
      </c>
      <c r="H841">
        <v>62160.460501883048</v>
      </c>
      <c r="I841">
        <v>1.8582000000000001</v>
      </c>
      <c r="J841">
        <v>9.4930000000000003</v>
      </c>
      <c r="K841">
        <v>2.5440999999999998</v>
      </c>
      <c r="L841">
        <v>0.65</v>
      </c>
      <c r="M841" t="s">
        <v>3183</v>
      </c>
      <c r="N841" t="s">
        <v>3183</v>
      </c>
    </row>
    <row r="842" spans="1:14" x14ac:dyDescent="0.25">
      <c r="A842" t="str">
        <f t="shared" si="13"/>
        <v>21_SE_1</v>
      </c>
      <c r="B842">
        <v>21</v>
      </c>
      <c r="C842" t="s">
        <v>490</v>
      </c>
      <c r="D842">
        <v>1</v>
      </c>
      <c r="E842">
        <v>651241.99999999907</v>
      </c>
      <c r="F842">
        <v>10799.595821754614</v>
      </c>
      <c r="G842">
        <v>4341.1400831584806</v>
      </c>
      <c r="H842">
        <v>15140.735904913094</v>
      </c>
      <c r="I842">
        <v>1.6583000000000001</v>
      </c>
      <c r="J842">
        <v>11.894</v>
      </c>
      <c r="K842">
        <v>2.3054999999999999</v>
      </c>
      <c r="L842">
        <v>0.65</v>
      </c>
      <c r="M842" t="s">
        <v>3183</v>
      </c>
      <c r="N842" t="s">
        <v>3183</v>
      </c>
    </row>
    <row r="843" spans="1:14" x14ac:dyDescent="0.25">
      <c r="A843" t="str">
        <f t="shared" si="13"/>
        <v>21_SE_2</v>
      </c>
      <c r="B843">
        <v>21</v>
      </c>
      <c r="C843" t="s">
        <v>490</v>
      </c>
      <c r="D843">
        <v>2</v>
      </c>
      <c r="E843">
        <v>1302483.9999999998</v>
      </c>
      <c r="F843">
        <v>22779.79310269254</v>
      </c>
      <c r="G843">
        <v>8838.3004087286463</v>
      </c>
      <c r="H843">
        <v>31618.093511421186</v>
      </c>
      <c r="I843">
        <v>1.7488999999999999</v>
      </c>
      <c r="J843">
        <v>12.106999999999999</v>
      </c>
      <c r="K843">
        <v>2.4081999999999999</v>
      </c>
      <c r="L843">
        <v>0.65</v>
      </c>
      <c r="M843" t="s">
        <v>3183</v>
      </c>
      <c r="N843" t="s">
        <v>3183</v>
      </c>
    </row>
    <row r="844" spans="1:14" x14ac:dyDescent="0.25">
      <c r="A844" t="str">
        <f t="shared" si="13"/>
        <v>21_SE_3</v>
      </c>
      <c r="B844">
        <v>21</v>
      </c>
      <c r="C844" t="s">
        <v>490</v>
      </c>
      <c r="D844">
        <v>3</v>
      </c>
      <c r="E844">
        <v>1953725.9999999984</v>
      </c>
      <c r="F844">
        <v>35183.214917323334</v>
      </c>
      <c r="G844">
        <v>13385.613303871589</v>
      </c>
      <c r="H844">
        <v>48568.828221194926</v>
      </c>
      <c r="I844">
        <v>1.8008</v>
      </c>
      <c r="J844">
        <v>12.224</v>
      </c>
      <c r="K844">
        <v>2.4666000000000001</v>
      </c>
      <c r="L844">
        <v>0.65</v>
      </c>
      <c r="M844" t="s">
        <v>3183</v>
      </c>
      <c r="N844" t="s">
        <v>3183</v>
      </c>
    </row>
    <row r="845" spans="1:14" x14ac:dyDescent="0.25">
      <c r="A845" t="str">
        <f t="shared" si="13"/>
        <v>21_SE_4</v>
      </c>
      <c r="B845">
        <v>21</v>
      </c>
      <c r="C845" t="s">
        <v>490</v>
      </c>
      <c r="D845">
        <v>4</v>
      </c>
      <c r="E845">
        <v>2605485.187787761</v>
      </c>
      <c r="F845">
        <v>47785.212509012301</v>
      </c>
      <c r="G845">
        <v>18077.434630427015</v>
      </c>
      <c r="H845">
        <v>65862.647139439316</v>
      </c>
      <c r="I845">
        <v>1.8340000000000001</v>
      </c>
      <c r="J845">
        <v>12.382</v>
      </c>
      <c r="K845">
        <v>2.5085000000000002</v>
      </c>
      <c r="L845">
        <v>0.65</v>
      </c>
      <c r="M845" t="s">
        <v>3183</v>
      </c>
      <c r="N845" t="s">
        <v>3183</v>
      </c>
    </row>
    <row r="846" spans="1:14" x14ac:dyDescent="0.25">
      <c r="A846" t="str">
        <f t="shared" si="13"/>
        <v>21_SE_5</v>
      </c>
      <c r="B846">
        <v>21</v>
      </c>
      <c r="C846" t="s">
        <v>490</v>
      </c>
      <c r="D846">
        <v>5</v>
      </c>
      <c r="E846">
        <v>3256654.4450169979</v>
      </c>
      <c r="F846">
        <v>60515.900146085733</v>
      </c>
      <c r="G846">
        <v>23012.876883987625</v>
      </c>
      <c r="H846">
        <v>83528.777030073354</v>
      </c>
      <c r="I846">
        <v>1.8582000000000001</v>
      </c>
      <c r="J846">
        <v>12.61</v>
      </c>
      <c r="K846">
        <v>2.5455000000000001</v>
      </c>
      <c r="L846">
        <v>0.65</v>
      </c>
      <c r="M846" t="s">
        <v>3183</v>
      </c>
      <c r="N846" t="s">
        <v>3183</v>
      </c>
    </row>
    <row r="847" spans="1:14" x14ac:dyDescent="0.25">
      <c r="A847" t="str">
        <f t="shared" si="13"/>
        <v>1_SO_1</v>
      </c>
      <c r="B847">
        <v>1</v>
      </c>
      <c r="C847" t="s">
        <v>493</v>
      </c>
      <c r="D847">
        <v>1</v>
      </c>
      <c r="E847">
        <v>1301.0000000000007</v>
      </c>
      <c r="F847">
        <v>23.333924572844388</v>
      </c>
      <c r="G847">
        <v>119.45514981345448</v>
      </c>
      <c r="H847">
        <v>142.78907438629886</v>
      </c>
      <c r="I847">
        <v>1.7935000000000001</v>
      </c>
      <c r="J847">
        <v>0.32700000000000001</v>
      </c>
      <c r="K847">
        <v>5.3813000000000004</v>
      </c>
      <c r="L847">
        <v>0.2</v>
      </c>
      <c r="M847" t="s">
        <v>3183</v>
      </c>
      <c r="N847" t="s">
        <v>3183</v>
      </c>
    </row>
    <row r="848" spans="1:14" x14ac:dyDescent="0.25">
      <c r="A848" t="str">
        <f t="shared" si="13"/>
        <v>1_SO_2</v>
      </c>
      <c r="B848">
        <v>1</v>
      </c>
      <c r="C848" t="s">
        <v>493</v>
      </c>
      <c r="D848">
        <v>2</v>
      </c>
      <c r="E848">
        <v>2602.0000000000014</v>
      </c>
      <c r="F848">
        <v>49.109762170588439</v>
      </c>
      <c r="G848">
        <v>239.51711934552384</v>
      </c>
      <c r="H848">
        <v>288.62688151611229</v>
      </c>
      <c r="I848">
        <v>1.8874</v>
      </c>
      <c r="J848">
        <v>0.32800000000000001</v>
      </c>
      <c r="K848">
        <v>5.4984999999999999</v>
      </c>
      <c r="L848">
        <v>0.2</v>
      </c>
      <c r="M848" t="s">
        <v>3183</v>
      </c>
      <c r="N848" t="s">
        <v>3183</v>
      </c>
    </row>
    <row r="849" spans="1:14" x14ac:dyDescent="0.25">
      <c r="A849" t="str">
        <f t="shared" si="13"/>
        <v>1_SO_3</v>
      </c>
      <c r="B849">
        <v>1</v>
      </c>
      <c r="C849" t="s">
        <v>493</v>
      </c>
      <c r="D849">
        <v>3</v>
      </c>
      <c r="E849">
        <v>3902.9999999999982</v>
      </c>
      <c r="F849">
        <v>75.73025468864499</v>
      </c>
      <c r="G849">
        <v>359.77812135815452</v>
      </c>
      <c r="H849">
        <v>435.50837604679953</v>
      </c>
      <c r="I849">
        <v>1.9402999999999999</v>
      </c>
      <c r="J849">
        <v>0.32900000000000001</v>
      </c>
      <c r="K849">
        <v>5.5643000000000002</v>
      </c>
      <c r="L849">
        <v>0.2</v>
      </c>
      <c r="M849" t="s">
        <v>3183</v>
      </c>
      <c r="N849" t="s">
        <v>3183</v>
      </c>
    </row>
    <row r="850" spans="1:14" x14ac:dyDescent="0.25">
      <c r="A850" t="str">
        <f t="shared" si="13"/>
        <v>1_SO_4</v>
      </c>
      <c r="B850">
        <v>1</v>
      </c>
      <c r="C850" t="s">
        <v>493</v>
      </c>
      <c r="D850">
        <v>4</v>
      </c>
      <c r="E850">
        <v>5205.5508912422483</v>
      </c>
      <c r="F850">
        <v>102.74947301866226</v>
      </c>
      <c r="G850">
        <v>480.60201104325085</v>
      </c>
      <c r="H850">
        <v>583.35148406191308</v>
      </c>
      <c r="I850">
        <v>1.9738</v>
      </c>
      <c r="J850">
        <v>0.32900000000000001</v>
      </c>
      <c r="K850">
        <v>5.6139999999999999</v>
      </c>
      <c r="L850">
        <v>0.2</v>
      </c>
      <c r="M850" t="s">
        <v>3183</v>
      </c>
      <c r="N850" t="s">
        <v>3183</v>
      </c>
    </row>
    <row r="851" spans="1:14" x14ac:dyDescent="0.25">
      <c r="A851" t="str">
        <f t="shared" si="13"/>
        <v>1_SO_5</v>
      </c>
      <c r="B851">
        <v>1</v>
      </c>
      <c r="C851" t="s">
        <v>493</v>
      </c>
      <c r="D851">
        <v>5</v>
      </c>
      <c r="E851">
        <v>6506.357501901156</v>
      </c>
      <c r="F851">
        <v>130.05831089717145</v>
      </c>
      <c r="G851">
        <v>602.3708588258653</v>
      </c>
      <c r="H851">
        <v>732.42916972303669</v>
      </c>
      <c r="I851">
        <v>1.9988999999999999</v>
      </c>
      <c r="J851">
        <v>0.33</v>
      </c>
      <c r="K851">
        <v>5.6642999999999999</v>
      </c>
      <c r="L851">
        <v>0.2</v>
      </c>
      <c r="M851" t="s">
        <v>3183</v>
      </c>
      <c r="N851" t="s">
        <v>3183</v>
      </c>
    </row>
    <row r="852" spans="1:14" x14ac:dyDescent="0.25">
      <c r="A852" t="str">
        <f t="shared" si="13"/>
        <v>2_SO_1</v>
      </c>
      <c r="B852">
        <v>2</v>
      </c>
      <c r="C852" t="s">
        <v>493</v>
      </c>
      <c r="D852">
        <v>1</v>
      </c>
      <c r="E852">
        <v>7200.9999999999973</v>
      </c>
      <c r="F852">
        <v>129.15264477252299</v>
      </c>
      <c r="G852">
        <v>190.33887208679269</v>
      </c>
      <c r="H852">
        <v>319.49151685931565</v>
      </c>
      <c r="I852">
        <v>1.7935000000000001</v>
      </c>
      <c r="J852">
        <v>0.52100000000000002</v>
      </c>
      <c r="K852">
        <v>3.4401000000000002</v>
      </c>
      <c r="L852">
        <v>0.2</v>
      </c>
      <c r="M852" t="s">
        <v>3183</v>
      </c>
      <c r="N852" t="s">
        <v>3183</v>
      </c>
    </row>
    <row r="853" spans="1:14" x14ac:dyDescent="0.25">
      <c r="A853" t="str">
        <f t="shared" si="13"/>
        <v>2_SO_2</v>
      </c>
      <c r="B853">
        <v>2</v>
      </c>
      <c r="C853" t="s">
        <v>493</v>
      </c>
      <c r="D853">
        <v>2</v>
      </c>
      <c r="E853">
        <v>14401.999999999987</v>
      </c>
      <c r="F853">
        <v>271.82121244458676</v>
      </c>
      <c r="G853">
        <v>383.89855652624249</v>
      </c>
      <c r="H853">
        <v>655.71976897082925</v>
      </c>
      <c r="I853">
        <v>1.8874</v>
      </c>
      <c r="J853">
        <v>0.52600000000000002</v>
      </c>
      <c r="K853">
        <v>3.5562999999999998</v>
      </c>
      <c r="L853">
        <v>0.2</v>
      </c>
      <c r="M853" t="s">
        <v>3183</v>
      </c>
      <c r="N853" t="s">
        <v>3183</v>
      </c>
    </row>
    <row r="854" spans="1:14" x14ac:dyDescent="0.25">
      <c r="A854" t="str">
        <f t="shared" si="13"/>
        <v>2_SO_3</v>
      </c>
      <c r="B854">
        <v>2</v>
      </c>
      <c r="C854" t="s">
        <v>493</v>
      </c>
      <c r="D854">
        <v>3</v>
      </c>
      <c r="E854">
        <v>21602.999999999985</v>
      </c>
      <c r="F854">
        <v>419.16492237735116</v>
      </c>
      <c r="G854">
        <v>578.51464413173653</v>
      </c>
      <c r="H854">
        <v>997.67956650908764</v>
      </c>
      <c r="I854">
        <v>1.9402999999999999</v>
      </c>
      <c r="J854">
        <v>0.52800000000000002</v>
      </c>
      <c r="K854">
        <v>3.6215999999999999</v>
      </c>
      <c r="L854">
        <v>0.2</v>
      </c>
      <c r="M854" t="s">
        <v>3183</v>
      </c>
      <c r="N854" t="s">
        <v>3183</v>
      </c>
    </row>
    <row r="855" spans="1:14" x14ac:dyDescent="0.25">
      <c r="A855" t="str">
        <f t="shared" si="13"/>
        <v>2_SO_4</v>
      </c>
      <c r="B855">
        <v>2</v>
      </c>
      <c r="C855" t="s">
        <v>493</v>
      </c>
      <c r="D855">
        <v>4</v>
      </c>
      <c r="E855">
        <v>28812.584141303145</v>
      </c>
      <c r="F855">
        <v>568.71556895264291</v>
      </c>
      <c r="G855">
        <v>776.11836630647622</v>
      </c>
      <c r="H855">
        <v>1344.8339352591192</v>
      </c>
      <c r="I855">
        <v>1.9738</v>
      </c>
      <c r="J855">
        <v>0.53200000000000003</v>
      </c>
      <c r="K855">
        <v>3.6711</v>
      </c>
      <c r="L855">
        <v>0.2</v>
      </c>
      <c r="M855" t="s">
        <v>3183</v>
      </c>
      <c r="N855" t="s">
        <v>3183</v>
      </c>
    </row>
    <row r="856" spans="1:14" x14ac:dyDescent="0.25">
      <c r="A856" t="str">
        <f t="shared" si="13"/>
        <v>2_SO_5</v>
      </c>
      <c r="B856">
        <v>2</v>
      </c>
      <c r="C856" t="s">
        <v>493</v>
      </c>
      <c r="D856">
        <v>5</v>
      </c>
      <c r="E856">
        <v>36012.513736502828</v>
      </c>
      <c r="F856">
        <v>719.86925193737909</v>
      </c>
      <c r="G856">
        <v>978.73763530653775</v>
      </c>
      <c r="H856">
        <v>1698.6068872439168</v>
      </c>
      <c r="I856">
        <v>1.9988999999999999</v>
      </c>
      <c r="J856">
        <v>0.53600000000000003</v>
      </c>
      <c r="K856">
        <v>3.7202000000000002</v>
      </c>
      <c r="L856">
        <v>0.2</v>
      </c>
      <c r="M856" t="s">
        <v>3183</v>
      </c>
      <c r="N856" t="s">
        <v>3183</v>
      </c>
    </row>
    <row r="857" spans="1:14" x14ac:dyDescent="0.25">
      <c r="A857" t="str">
        <f t="shared" si="13"/>
        <v>3_SO_1</v>
      </c>
      <c r="B857">
        <v>3</v>
      </c>
      <c r="C857" t="s">
        <v>493</v>
      </c>
      <c r="D857">
        <v>1</v>
      </c>
      <c r="E857">
        <v>16501</v>
      </c>
      <c r="F857">
        <v>295.95164440930495</v>
      </c>
      <c r="G857">
        <v>304.25914002608499</v>
      </c>
      <c r="H857">
        <v>600.21078443539</v>
      </c>
      <c r="I857">
        <v>1.7935000000000001</v>
      </c>
      <c r="J857">
        <v>0.83399999999999996</v>
      </c>
      <c r="K857">
        <v>3.2121</v>
      </c>
      <c r="L857">
        <v>0.2</v>
      </c>
      <c r="M857" t="s">
        <v>3183</v>
      </c>
      <c r="N857" t="s">
        <v>3183</v>
      </c>
    </row>
    <row r="858" spans="1:14" x14ac:dyDescent="0.25">
      <c r="A858" t="str">
        <f t="shared" si="13"/>
        <v>3_SO_2</v>
      </c>
      <c r="B858">
        <v>3</v>
      </c>
      <c r="C858" t="s">
        <v>493</v>
      </c>
      <c r="D858">
        <v>2</v>
      </c>
      <c r="E858">
        <v>33001.999999999985</v>
      </c>
      <c r="F858">
        <v>622.8748544019063</v>
      </c>
      <c r="G858">
        <v>615.94015199524904</v>
      </c>
      <c r="H858">
        <v>1238.8150063971552</v>
      </c>
      <c r="I858">
        <v>1.8874</v>
      </c>
      <c r="J858">
        <v>0.84399999999999997</v>
      </c>
      <c r="K858">
        <v>3.3283999999999998</v>
      </c>
      <c r="L858">
        <v>0.2</v>
      </c>
      <c r="M858" t="s">
        <v>3183</v>
      </c>
      <c r="N858" t="s">
        <v>3183</v>
      </c>
    </row>
    <row r="859" spans="1:14" x14ac:dyDescent="0.25">
      <c r="A859" t="str">
        <f t="shared" si="13"/>
        <v>3_SO_3</v>
      </c>
      <c r="B859">
        <v>3</v>
      </c>
      <c r="C859" t="s">
        <v>493</v>
      </c>
      <c r="D859">
        <v>3</v>
      </c>
      <c r="E859">
        <v>49503.000000000022</v>
      </c>
      <c r="F859">
        <v>960.51109347988711</v>
      </c>
      <c r="G859">
        <v>930.05548430355293</v>
      </c>
      <c r="H859">
        <v>1890.5665777834402</v>
      </c>
      <c r="I859">
        <v>1.9402999999999999</v>
      </c>
      <c r="J859">
        <v>0.84899999999999998</v>
      </c>
      <c r="K859">
        <v>3.3938000000000001</v>
      </c>
      <c r="L859">
        <v>0.2</v>
      </c>
      <c r="M859" t="s">
        <v>3183</v>
      </c>
      <c r="N859" t="s">
        <v>3183</v>
      </c>
    </row>
    <row r="860" spans="1:14" x14ac:dyDescent="0.25">
      <c r="A860" t="str">
        <f t="shared" si="13"/>
        <v>3_SO_4</v>
      </c>
      <c r="B860">
        <v>3</v>
      </c>
      <c r="C860" t="s">
        <v>493</v>
      </c>
      <c r="D860">
        <v>4</v>
      </c>
      <c r="E860">
        <v>66023.670450721242</v>
      </c>
      <c r="F860">
        <v>1303.2044998316303</v>
      </c>
      <c r="G860">
        <v>1251.0553658366682</v>
      </c>
      <c r="H860">
        <v>2554.2598656682985</v>
      </c>
      <c r="I860">
        <v>1.9738</v>
      </c>
      <c r="J860">
        <v>0.85699999999999998</v>
      </c>
      <c r="K860">
        <v>3.4434999999999998</v>
      </c>
      <c r="L860">
        <v>0.2</v>
      </c>
      <c r="M860" t="s">
        <v>3183</v>
      </c>
      <c r="N860" t="s">
        <v>3183</v>
      </c>
    </row>
    <row r="861" spans="1:14" x14ac:dyDescent="0.25">
      <c r="A861" t="str">
        <f t="shared" si="13"/>
        <v>3_SO_5</v>
      </c>
      <c r="B861">
        <v>3</v>
      </c>
      <c r="C861" t="s">
        <v>493</v>
      </c>
      <c r="D861">
        <v>5</v>
      </c>
      <c r="E861">
        <v>82522.217631722437</v>
      </c>
      <c r="F861">
        <v>1649.5712437465222</v>
      </c>
      <c r="G861">
        <v>1583.6128117933961</v>
      </c>
      <c r="H861">
        <v>3233.1840555399185</v>
      </c>
      <c r="I861">
        <v>1.9988999999999999</v>
      </c>
      <c r="J861">
        <v>0.86799999999999999</v>
      </c>
      <c r="K861">
        <v>3.4927000000000001</v>
      </c>
      <c r="L861">
        <v>0.2</v>
      </c>
      <c r="M861" t="s">
        <v>3183</v>
      </c>
      <c r="N861" t="s">
        <v>3183</v>
      </c>
    </row>
    <row r="862" spans="1:14" x14ac:dyDescent="0.25">
      <c r="A862" t="str">
        <f t="shared" si="13"/>
        <v>4_SO_1</v>
      </c>
      <c r="B862">
        <v>4</v>
      </c>
      <c r="C862" t="s">
        <v>493</v>
      </c>
      <c r="D862">
        <v>1</v>
      </c>
      <c r="E862">
        <v>26500.999999999996</v>
      </c>
      <c r="F862">
        <v>475.30540745960758</v>
      </c>
      <c r="G862">
        <v>424.50831173978878</v>
      </c>
      <c r="H862">
        <v>899.81371919939636</v>
      </c>
      <c r="I862">
        <v>1.7935000000000001</v>
      </c>
      <c r="J862">
        <v>1.163</v>
      </c>
      <c r="K862">
        <v>3.137</v>
      </c>
      <c r="L862">
        <v>0.2</v>
      </c>
      <c r="M862" t="s">
        <v>3183</v>
      </c>
      <c r="N862" t="s">
        <v>3183</v>
      </c>
    </row>
    <row r="863" spans="1:14" x14ac:dyDescent="0.25">
      <c r="A863" t="str">
        <f t="shared" si="13"/>
        <v>4_SO_2</v>
      </c>
      <c r="B863">
        <v>4</v>
      </c>
      <c r="C863" t="s">
        <v>493</v>
      </c>
      <c r="D863">
        <v>2</v>
      </c>
      <c r="E863">
        <v>53001.999999999913</v>
      </c>
      <c r="F863">
        <v>1000.3518887646146</v>
      </c>
      <c r="G863">
        <v>860.87294721255557</v>
      </c>
      <c r="H863">
        <v>1861.2248359771702</v>
      </c>
      <c r="I863">
        <v>1.8874</v>
      </c>
      <c r="J863">
        <v>1.179</v>
      </c>
      <c r="K863">
        <v>3.2532000000000001</v>
      </c>
      <c r="L863">
        <v>0.2</v>
      </c>
      <c r="M863" t="s">
        <v>3183</v>
      </c>
      <c r="N863" t="s">
        <v>3183</v>
      </c>
    </row>
    <row r="864" spans="1:14" x14ac:dyDescent="0.25">
      <c r="A864" t="str">
        <f t="shared" si="13"/>
        <v>4_SO_3</v>
      </c>
      <c r="B864">
        <v>4</v>
      </c>
      <c r="C864" t="s">
        <v>493</v>
      </c>
      <c r="D864">
        <v>3</v>
      </c>
      <c r="E864">
        <v>79502.99999999984</v>
      </c>
      <c r="F864">
        <v>1542.6037505793879</v>
      </c>
      <c r="G864">
        <v>1301.1263711516124</v>
      </c>
      <c r="H864">
        <v>2843.7301217310005</v>
      </c>
      <c r="I864">
        <v>1.9402999999999999</v>
      </c>
      <c r="J864">
        <v>1.1879999999999999</v>
      </c>
      <c r="K864">
        <v>3.3184999999999998</v>
      </c>
      <c r="L864">
        <v>0.2</v>
      </c>
      <c r="M864" t="s">
        <v>3183</v>
      </c>
      <c r="N864" t="s">
        <v>3183</v>
      </c>
    </row>
    <row r="865" spans="1:14" x14ac:dyDescent="0.25">
      <c r="A865" t="str">
        <f t="shared" si="13"/>
        <v>4_SO_4</v>
      </c>
      <c r="B865">
        <v>4</v>
      </c>
      <c r="C865" t="s">
        <v>493</v>
      </c>
      <c r="D865">
        <v>4</v>
      </c>
      <c r="E865">
        <v>106035.59121353601</v>
      </c>
      <c r="F865">
        <v>2092.9775437875232</v>
      </c>
      <c r="G865">
        <v>1752.3777542296421</v>
      </c>
      <c r="H865">
        <v>3845.3552980171653</v>
      </c>
      <c r="I865">
        <v>1.9738</v>
      </c>
      <c r="J865">
        <v>1.2</v>
      </c>
      <c r="K865">
        <v>3.3681999999999999</v>
      </c>
      <c r="L865">
        <v>0.2</v>
      </c>
      <c r="M865" t="s">
        <v>3183</v>
      </c>
      <c r="N865" t="s">
        <v>3183</v>
      </c>
    </row>
    <row r="866" spans="1:14" x14ac:dyDescent="0.25">
      <c r="A866" t="str">
        <f t="shared" si="13"/>
        <v>4_SO_5</v>
      </c>
      <c r="B866">
        <v>4</v>
      </c>
      <c r="C866" t="s">
        <v>493</v>
      </c>
      <c r="D866">
        <v>5</v>
      </c>
      <c r="E866">
        <v>132532.65192765716</v>
      </c>
      <c r="F866">
        <v>2649.2508048316176</v>
      </c>
      <c r="G866">
        <v>2222.0921647516752</v>
      </c>
      <c r="H866">
        <v>4871.3429695832929</v>
      </c>
      <c r="I866">
        <v>1.9988999999999999</v>
      </c>
      <c r="J866">
        <v>1.218</v>
      </c>
      <c r="K866">
        <v>3.4171999999999998</v>
      </c>
      <c r="L866">
        <v>0.2</v>
      </c>
      <c r="M866" t="s">
        <v>3183</v>
      </c>
      <c r="N866" t="s">
        <v>3183</v>
      </c>
    </row>
    <row r="867" spans="1:14" x14ac:dyDescent="0.25">
      <c r="A867" t="str">
        <f t="shared" si="13"/>
        <v>5_SO_1</v>
      </c>
      <c r="B867">
        <v>5</v>
      </c>
      <c r="C867" t="s">
        <v>493</v>
      </c>
      <c r="D867">
        <v>1</v>
      </c>
      <c r="E867">
        <v>36501.000000000007</v>
      </c>
      <c r="F867">
        <v>654.65917050990947</v>
      </c>
      <c r="G867">
        <v>546.0232642083655</v>
      </c>
      <c r="H867">
        <v>1200.6824347182751</v>
      </c>
      <c r="I867">
        <v>1.7935000000000001</v>
      </c>
      <c r="J867">
        <v>1.496</v>
      </c>
      <c r="K867">
        <v>3.1065</v>
      </c>
      <c r="L867">
        <v>0.2</v>
      </c>
      <c r="M867" t="s">
        <v>3183</v>
      </c>
      <c r="N867" t="s">
        <v>3183</v>
      </c>
    </row>
    <row r="868" spans="1:14" x14ac:dyDescent="0.25">
      <c r="A868" t="str">
        <f t="shared" si="13"/>
        <v>5_SO_2</v>
      </c>
      <c r="B868">
        <v>5</v>
      </c>
      <c r="C868" t="s">
        <v>493</v>
      </c>
      <c r="D868">
        <v>2</v>
      </c>
      <c r="E868">
        <v>73002</v>
      </c>
      <c r="F868">
        <v>1377.8289231273234</v>
      </c>
      <c r="G868">
        <v>1108.3839823795024</v>
      </c>
      <c r="H868">
        <v>2486.2129055068258</v>
      </c>
      <c r="I868">
        <v>1.8874</v>
      </c>
      <c r="J868">
        <v>1.518</v>
      </c>
      <c r="K868">
        <v>3.2227000000000001</v>
      </c>
      <c r="L868">
        <v>0.2</v>
      </c>
      <c r="M868" t="s">
        <v>3183</v>
      </c>
      <c r="N868" t="s">
        <v>3183</v>
      </c>
    </row>
    <row r="869" spans="1:14" x14ac:dyDescent="0.25">
      <c r="A869" t="str">
        <f t="shared" si="13"/>
        <v>5_SO_3</v>
      </c>
      <c r="B869">
        <v>5</v>
      </c>
      <c r="C869" t="s">
        <v>493</v>
      </c>
      <c r="D869">
        <v>3</v>
      </c>
      <c r="E869">
        <v>109502.9999999999</v>
      </c>
      <c r="F869">
        <v>2124.6964076788877</v>
      </c>
      <c r="G869">
        <v>1676.1032673349139</v>
      </c>
      <c r="H869">
        <v>3800.7996750138018</v>
      </c>
      <c r="I869">
        <v>1.9402999999999999</v>
      </c>
      <c r="J869">
        <v>1.5309999999999999</v>
      </c>
      <c r="K869">
        <v>3.2879999999999998</v>
      </c>
      <c r="L869">
        <v>0.2</v>
      </c>
      <c r="M869" t="s">
        <v>3183</v>
      </c>
      <c r="N869" t="s">
        <v>3183</v>
      </c>
    </row>
    <row r="870" spans="1:14" x14ac:dyDescent="0.25">
      <c r="A870" t="str">
        <f t="shared" si="13"/>
        <v>5_SO_4</v>
      </c>
      <c r="B870">
        <v>5</v>
      </c>
      <c r="C870" t="s">
        <v>493</v>
      </c>
      <c r="D870">
        <v>4</v>
      </c>
      <c r="E870">
        <v>146047.51197635112</v>
      </c>
      <c r="F870">
        <v>2882.7505877434273</v>
      </c>
      <c r="G870">
        <v>2258.9772203952248</v>
      </c>
      <c r="H870">
        <v>5141.7278081386521</v>
      </c>
      <c r="I870">
        <v>1.9738</v>
      </c>
      <c r="J870">
        <v>1.5469999999999999</v>
      </c>
      <c r="K870">
        <v>3.3376999999999999</v>
      </c>
      <c r="L870">
        <v>0.2</v>
      </c>
      <c r="M870" t="s">
        <v>3183</v>
      </c>
      <c r="N870" t="s">
        <v>3183</v>
      </c>
    </row>
    <row r="871" spans="1:14" x14ac:dyDescent="0.25">
      <c r="A871" t="str">
        <f t="shared" si="13"/>
        <v>5_SO_5</v>
      </c>
      <c r="B871">
        <v>5</v>
      </c>
      <c r="C871" t="s">
        <v>493</v>
      </c>
      <c r="D871">
        <v>5</v>
      </c>
      <c r="E871">
        <v>182543.08622359214</v>
      </c>
      <c r="F871">
        <v>3648.9303659167181</v>
      </c>
      <c r="G871">
        <v>2867.2923530043577</v>
      </c>
      <c r="H871">
        <v>6516.2227189210753</v>
      </c>
      <c r="I871">
        <v>1.9988999999999999</v>
      </c>
      <c r="J871">
        <v>1.571</v>
      </c>
      <c r="K871">
        <v>3.3868</v>
      </c>
      <c r="L871">
        <v>0.2</v>
      </c>
      <c r="M871" t="s">
        <v>3183</v>
      </c>
      <c r="N871" t="s">
        <v>3183</v>
      </c>
    </row>
    <row r="872" spans="1:14" x14ac:dyDescent="0.25">
      <c r="A872" t="str">
        <f t="shared" si="13"/>
        <v>6_SO_1</v>
      </c>
      <c r="B872">
        <v>6</v>
      </c>
      <c r="C872" t="s">
        <v>493</v>
      </c>
      <c r="D872">
        <v>1</v>
      </c>
      <c r="E872">
        <v>46500.999999999949</v>
      </c>
      <c r="F872">
        <v>834.0129335602129</v>
      </c>
      <c r="G872">
        <v>667.53821667694126</v>
      </c>
      <c r="H872">
        <v>1501.5511502371542</v>
      </c>
      <c r="I872">
        <v>1.7935000000000001</v>
      </c>
      <c r="J872">
        <v>1.829</v>
      </c>
      <c r="K872">
        <v>3.0891000000000002</v>
      </c>
      <c r="L872">
        <v>0.2</v>
      </c>
      <c r="M872" t="s">
        <v>3183</v>
      </c>
      <c r="N872" t="s">
        <v>3183</v>
      </c>
    </row>
    <row r="873" spans="1:14" x14ac:dyDescent="0.25">
      <c r="A873" t="str">
        <f t="shared" si="13"/>
        <v>6_SO_2</v>
      </c>
      <c r="B873">
        <v>6</v>
      </c>
      <c r="C873" t="s">
        <v>493</v>
      </c>
      <c r="D873">
        <v>2</v>
      </c>
      <c r="E873">
        <v>93001.999999999942</v>
      </c>
      <c r="F873">
        <v>1755.3059574900319</v>
      </c>
      <c r="G873">
        <v>1355.8950175464477</v>
      </c>
      <c r="H873">
        <v>3111.2009750364796</v>
      </c>
      <c r="I873">
        <v>1.8874</v>
      </c>
      <c r="J873">
        <v>1.857</v>
      </c>
      <c r="K873">
        <v>3.2054</v>
      </c>
      <c r="L873">
        <v>0.2</v>
      </c>
      <c r="M873" t="s">
        <v>3183</v>
      </c>
      <c r="N873" t="s">
        <v>3183</v>
      </c>
    </row>
    <row r="874" spans="1:14" x14ac:dyDescent="0.25">
      <c r="A874" t="str">
        <f t="shared" si="13"/>
        <v>6_SO_3</v>
      </c>
      <c r="B874">
        <v>6</v>
      </c>
      <c r="C874" t="s">
        <v>493</v>
      </c>
      <c r="D874">
        <v>3</v>
      </c>
      <c r="E874">
        <v>139502.99999999985</v>
      </c>
      <c r="F874">
        <v>2706.7890647783875</v>
      </c>
      <c r="G874">
        <v>2051.0801635181724</v>
      </c>
      <c r="H874">
        <v>4757.8692282965603</v>
      </c>
      <c r="I874">
        <v>1.9402999999999999</v>
      </c>
      <c r="J874">
        <v>1.873</v>
      </c>
      <c r="K874">
        <v>3.2707000000000002</v>
      </c>
      <c r="L874">
        <v>0.2</v>
      </c>
      <c r="M874" t="s">
        <v>3183</v>
      </c>
      <c r="N874" t="s">
        <v>3183</v>
      </c>
    </row>
    <row r="875" spans="1:14" x14ac:dyDescent="0.25">
      <c r="A875" t="str">
        <f t="shared" si="13"/>
        <v>6_SO_4</v>
      </c>
      <c r="B875">
        <v>6</v>
      </c>
      <c r="C875" t="s">
        <v>493</v>
      </c>
      <c r="D875">
        <v>4</v>
      </c>
      <c r="E875">
        <v>186059.43273916619</v>
      </c>
      <c r="F875">
        <v>3672.52363169932</v>
      </c>
      <c r="G875">
        <v>2765.5766865606638</v>
      </c>
      <c r="H875">
        <v>6438.1003182599834</v>
      </c>
      <c r="I875">
        <v>1.9738</v>
      </c>
      <c r="J875">
        <v>1.8939999999999999</v>
      </c>
      <c r="K875">
        <v>3.3203999999999998</v>
      </c>
      <c r="L875">
        <v>0.2</v>
      </c>
      <c r="M875" t="s">
        <v>3183</v>
      </c>
      <c r="N875" t="s">
        <v>3183</v>
      </c>
    </row>
    <row r="876" spans="1:14" x14ac:dyDescent="0.25">
      <c r="A876" t="str">
        <f t="shared" si="13"/>
        <v>6_SO_5</v>
      </c>
      <c r="B876">
        <v>6</v>
      </c>
      <c r="C876" t="s">
        <v>493</v>
      </c>
      <c r="D876">
        <v>5</v>
      </c>
      <c r="E876">
        <v>232553.52051952717</v>
      </c>
      <c r="F876">
        <v>4648.6099270018076</v>
      </c>
      <c r="G876">
        <v>3512.4925412568132</v>
      </c>
      <c r="H876">
        <v>8161.1024682586212</v>
      </c>
      <c r="I876">
        <v>1.9988999999999999</v>
      </c>
      <c r="J876">
        <v>1.925</v>
      </c>
      <c r="K876">
        <v>3.3694999999999999</v>
      </c>
      <c r="L876">
        <v>0.2</v>
      </c>
      <c r="M876" t="s">
        <v>3183</v>
      </c>
      <c r="N876" t="s">
        <v>3183</v>
      </c>
    </row>
    <row r="877" spans="1:14" x14ac:dyDescent="0.25">
      <c r="A877" t="str">
        <f t="shared" si="13"/>
        <v>7_SO_1</v>
      </c>
      <c r="B877">
        <v>7</v>
      </c>
      <c r="C877" t="s">
        <v>493</v>
      </c>
      <c r="D877">
        <v>1</v>
      </c>
      <c r="E877">
        <v>56501.000000000044</v>
      </c>
      <c r="F877">
        <v>1013.3666966105158</v>
      </c>
      <c r="G877">
        <v>789.05316914551986</v>
      </c>
      <c r="H877">
        <v>1802.4198657560355</v>
      </c>
      <c r="I877">
        <v>1.7935000000000001</v>
      </c>
      <c r="J877">
        <v>2.1619999999999999</v>
      </c>
      <c r="K877">
        <v>3.0779000000000001</v>
      </c>
      <c r="L877">
        <v>0.2</v>
      </c>
      <c r="M877" t="s">
        <v>3183</v>
      </c>
      <c r="N877" t="s">
        <v>3183</v>
      </c>
    </row>
    <row r="878" spans="1:14" x14ac:dyDescent="0.25">
      <c r="A878" t="str">
        <f t="shared" si="13"/>
        <v>7_SO_2</v>
      </c>
      <c r="B878">
        <v>7</v>
      </c>
      <c r="C878" t="s">
        <v>493</v>
      </c>
      <c r="D878">
        <v>2</v>
      </c>
      <c r="E878">
        <v>113001.99999999991</v>
      </c>
      <c r="F878">
        <v>2132.7829918527423</v>
      </c>
      <c r="G878">
        <v>1603.4060527133643</v>
      </c>
      <c r="H878">
        <v>3736.1890445661065</v>
      </c>
      <c r="I878">
        <v>1.8874</v>
      </c>
      <c r="J878">
        <v>2.1960000000000002</v>
      </c>
      <c r="K878">
        <v>3.1941999999999999</v>
      </c>
      <c r="L878">
        <v>0.2</v>
      </c>
      <c r="M878" t="s">
        <v>3183</v>
      </c>
      <c r="N878" t="s">
        <v>3183</v>
      </c>
    </row>
    <row r="879" spans="1:14" x14ac:dyDescent="0.25">
      <c r="A879" t="str">
        <f t="shared" si="13"/>
        <v>7_SO_3</v>
      </c>
      <c r="B879">
        <v>7</v>
      </c>
      <c r="C879" t="s">
        <v>493</v>
      </c>
      <c r="D879">
        <v>3</v>
      </c>
      <c r="E879">
        <v>169502.99999999991</v>
      </c>
      <c r="F879">
        <v>3288.8817218778918</v>
      </c>
      <c r="G879">
        <v>2426.0570597014021</v>
      </c>
      <c r="H879">
        <v>5714.9387815792943</v>
      </c>
      <c r="I879">
        <v>1.9402999999999999</v>
      </c>
      <c r="J879">
        <v>2.2160000000000002</v>
      </c>
      <c r="K879">
        <v>3.2593999999999999</v>
      </c>
      <c r="L879">
        <v>0.2</v>
      </c>
      <c r="M879" t="s">
        <v>3183</v>
      </c>
      <c r="N879" t="s">
        <v>3183</v>
      </c>
    </row>
    <row r="880" spans="1:14" x14ac:dyDescent="0.25">
      <c r="A880" t="str">
        <f t="shared" si="13"/>
        <v>7_SO_4</v>
      </c>
      <c r="B880">
        <v>7</v>
      </c>
      <c r="C880" t="s">
        <v>493</v>
      </c>
      <c r="D880">
        <v>4</v>
      </c>
      <c r="E880">
        <v>226071.35350198144</v>
      </c>
      <c r="F880">
        <v>4462.2966756552205</v>
      </c>
      <c r="G880">
        <v>3272.1761527261865</v>
      </c>
      <c r="H880">
        <v>7734.4728283814075</v>
      </c>
      <c r="I880">
        <v>1.9738</v>
      </c>
      <c r="J880">
        <v>2.2410000000000001</v>
      </c>
      <c r="K880">
        <v>3.3092000000000001</v>
      </c>
      <c r="L880">
        <v>0.2</v>
      </c>
      <c r="M880" t="s">
        <v>3183</v>
      </c>
      <c r="N880" t="s">
        <v>3183</v>
      </c>
    </row>
    <row r="881" spans="1:14" x14ac:dyDescent="0.25">
      <c r="A881" t="str">
        <f t="shared" si="13"/>
        <v>7_SO_5</v>
      </c>
      <c r="B881">
        <v>7</v>
      </c>
      <c r="C881" t="s">
        <v>493</v>
      </c>
      <c r="D881">
        <v>5</v>
      </c>
      <c r="E881">
        <v>282563.95481546252</v>
      </c>
      <c r="F881">
        <v>5648.2894880869189</v>
      </c>
      <c r="G881">
        <v>4157.6927295094247</v>
      </c>
      <c r="H881">
        <v>9805.9822175963436</v>
      </c>
      <c r="I881">
        <v>1.9988999999999999</v>
      </c>
      <c r="J881">
        <v>2.278</v>
      </c>
      <c r="K881">
        <v>3.3582000000000001</v>
      </c>
      <c r="L881">
        <v>0.2</v>
      </c>
      <c r="M881" t="s">
        <v>3183</v>
      </c>
      <c r="N881" t="s">
        <v>3183</v>
      </c>
    </row>
    <row r="882" spans="1:14" x14ac:dyDescent="0.25">
      <c r="A882" t="str">
        <f t="shared" si="13"/>
        <v>8_SO_1</v>
      </c>
      <c r="B882">
        <v>8</v>
      </c>
      <c r="C882" t="s">
        <v>493</v>
      </c>
      <c r="D882">
        <v>1</v>
      </c>
      <c r="E882">
        <v>68625</v>
      </c>
      <c r="F882">
        <v>1230.8151989327025</v>
      </c>
      <c r="G882">
        <v>935.88373671171894</v>
      </c>
      <c r="H882">
        <v>2166.6989356444215</v>
      </c>
      <c r="I882">
        <v>1.7935000000000001</v>
      </c>
      <c r="J882">
        <v>2.5640000000000001</v>
      </c>
      <c r="K882">
        <v>3.0680000000000001</v>
      </c>
      <c r="L882">
        <v>0.2</v>
      </c>
      <c r="M882" t="s">
        <v>3183</v>
      </c>
      <c r="N882" t="s">
        <v>3183</v>
      </c>
    </row>
    <row r="883" spans="1:14" x14ac:dyDescent="0.25">
      <c r="A883" t="str">
        <f t="shared" si="13"/>
        <v>8_SO_2</v>
      </c>
      <c r="B883">
        <v>8</v>
      </c>
      <c r="C883" t="s">
        <v>493</v>
      </c>
      <c r="D883">
        <v>2</v>
      </c>
      <c r="E883">
        <v>137249.99999999985</v>
      </c>
      <c r="F883">
        <v>2590.4361483140897</v>
      </c>
      <c r="G883">
        <v>1902.4818868734169</v>
      </c>
      <c r="H883">
        <v>4492.9180351875066</v>
      </c>
      <c r="I883">
        <v>1.8874</v>
      </c>
      <c r="J883">
        <v>2.6059999999999999</v>
      </c>
      <c r="K883">
        <v>3.1842000000000001</v>
      </c>
      <c r="L883">
        <v>0.2</v>
      </c>
      <c r="M883" t="s">
        <v>3183</v>
      </c>
      <c r="N883" t="s">
        <v>3183</v>
      </c>
    </row>
    <row r="884" spans="1:14" x14ac:dyDescent="0.25">
      <c r="A884" t="str">
        <f t="shared" si="13"/>
        <v>8_SO_3</v>
      </c>
      <c r="B884">
        <v>8</v>
      </c>
      <c r="C884" t="s">
        <v>493</v>
      </c>
      <c r="D884">
        <v>3</v>
      </c>
      <c r="E884">
        <v>205874.99999999988</v>
      </c>
      <c r="F884">
        <v>3994.6108593453259</v>
      </c>
      <c r="G884">
        <v>2879.1541425895534</v>
      </c>
      <c r="H884">
        <v>6873.7650019348794</v>
      </c>
      <c r="I884">
        <v>1.9402999999999999</v>
      </c>
      <c r="J884">
        <v>2.629</v>
      </c>
      <c r="K884">
        <v>3.2494999999999998</v>
      </c>
      <c r="L884">
        <v>0.2</v>
      </c>
      <c r="M884" t="s">
        <v>3183</v>
      </c>
      <c r="N884" t="s">
        <v>3183</v>
      </c>
    </row>
    <row r="885" spans="1:14" x14ac:dyDescent="0.25">
      <c r="A885" t="str">
        <f t="shared" si="13"/>
        <v>8_SO_4</v>
      </c>
      <c r="B885">
        <v>8</v>
      </c>
      <c r="C885" t="s">
        <v>493</v>
      </c>
      <c r="D885">
        <v>4</v>
      </c>
      <c r="E885">
        <v>274581.80623481871</v>
      </c>
      <c r="F885">
        <v>5419.8175141473575</v>
      </c>
      <c r="G885">
        <v>3884.3171743428834</v>
      </c>
      <c r="H885">
        <v>9304.1346884902414</v>
      </c>
      <c r="I885">
        <v>1.9738</v>
      </c>
      <c r="J885">
        <v>2.66</v>
      </c>
      <c r="K885">
        <v>3.2991999999999999</v>
      </c>
      <c r="L885">
        <v>0.2</v>
      </c>
      <c r="M885" t="s">
        <v>3183</v>
      </c>
      <c r="N885" t="s">
        <v>3183</v>
      </c>
    </row>
    <row r="886" spans="1:14" x14ac:dyDescent="0.25">
      <c r="A886" t="str">
        <f t="shared" si="13"/>
        <v>8_SO_5</v>
      </c>
      <c r="B886">
        <v>8</v>
      </c>
      <c r="C886" t="s">
        <v>493</v>
      </c>
      <c r="D886">
        <v>5</v>
      </c>
      <c r="E886">
        <v>343196.6053558542</v>
      </c>
      <c r="F886">
        <v>6860.3009879464935</v>
      </c>
      <c r="G886">
        <v>4937.309623647955</v>
      </c>
      <c r="H886">
        <v>11797.610611594449</v>
      </c>
      <c r="I886">
        <v>1.9988999999999999</v>
      </c>
      <c r="J886">
        <v>2.7050000000000001</v>
      </c>
      <c r="K886">
        <v>3.3483000000000001</v>
      </c>
      <c r="L886">
        <v>0.2</v>
      </c>
      <c r="M886" t="s">
        <v>3183</v>
      </c>
      <c r="N886" t="s">
        <v>3183</v>
      </c>
    </row>
    <row r="887" spans="1:14" x14ac:dyDescent="0.25">
      <c r="A887" t="str">
        <f t="shared" si="13"/>
        <v>9_SO_1</v>
      </c>
      <c r="B887">
        <v>9</v>
      </c>
      <c r="C887" t="s">
        <v>493</v>
      </c>
      <c r="D887">
        <v>1</v>
      </c>
      <c r="E887">
        <v>80895.000000000073</v>
      </c>
      <c r="F887">
        <v>1400.9189289330786</v>
      </c>
      <c r="G887">
        <v>869.74141659625639</v>
      </c>
      <c r="H887">
        <v>2270.6603455293352</v>
      </c>
      <c r="I887">
        <v>1.7318</v>
      </c>
      <c r="J887">
        <v>2.383</v>
      </c>
      <c r="K887">
        <v>2.5306999999999999</v>
      </c>
      <c r="L887">
        <v>0.65</v>
      </c>
      <c r="M887" t="s">
        <v>3183</v>
      </c>
      <c r="N887" t="s">
        <v>3183</v>
      </c>
    </row>
    <row r="888" spans="1:14" x14ac:dyDescent="0.25">
      <c r="A888" t="str">
        <f t="shared" si="13"/>
        <v>9_SO_2</v>
      </c>
      <c r="B888">
        <v>9</v>
      </c>
      <c r="C888" t="s">
        <v>493</v>
      </c>
      <c r="D888">
        <v>2</v>
      </c>
      <c r="E888">
        <v>161790.00000000009</v>
      </c>
      <c r="F888">
        <v>2948.878655334981</v>
      </c>
      <c r="G888">
        <v>1769.4425961518657</v>
      </c>
      <c r="H888">
        <v>4718.3212514868464</v>
      </c>
      <c r="I888">
        <v>1.8227</v>
      </c>
      <c r="J888">
        <v>2.4239999999999999</v>
      </c>
      <c r="K888">
        <v>2.6400999999999999</v>
      </c>
      <c r="L888">
        <v>0.65</v>
      </c>
      <c r="M888" t="s">
        <v>3183</v>
      </c>
      <c r="N888" t="s">
        <v>3183</v>
      </c>
    </row>
    <row r="889" spans="1:14" x14ac:dyDescent="0.25">
      <c r="A889" t="str">
        <f t="shared" si="13"/>
        <v>9_SO_3</v>
      </c>
      <c r="B889">
        <v>9</v>
      </c>
      <c r="C889" t="s">
        <v>493</v>
      </c>
      <c r="D889">
        <v>3</v>
      </c>
      <c r="E889">
        <v>242684.9999999998</v>
      </c>
      <c r="F889">
        <v>4549.1727529541467</v>
      </c>
      <c r="G889">
        <v>2680.1209461623034</v>
      </c>
      <c r="H889">
        <v>7229.2936991164497</v>
      </c>
      <c r="I889">
        <v>1.8745000000000001</v>
      </c>
      <c r="J889">
        <v>2.448</v>
      </c>
      <c r="K889">
        <v>2.7027000000000001</v>
      </c>
      <c r="L889">
        <v>0.65</v>
      </c>
      <c r="M889" t="s">
        <v>3183</v>
      </c>
      <c r="N889" t="s">
        <v>3183</v>
      </c>
    </row>
    <row r="890" spans="1:14" x14ac:dyDescent="0.25">
      <c r="A890" t="str">
        <f t="shared" si="13"/>
        <v>9_SO_4</v>
      </c>
      <c r="B890">
        <v>9</v>
      </c>
      <c r="C890" t="s">
        <v>493</v>
      </c>
      <c r="D890">
        <v>4</v>
      </c>
      <c r="E890">
        <v>323660.82803776488</v>
      </c>
      <c r="F890">
        <v>6174.586189962969</v>
      </c>
      <c r="G890">
        <v>3618.8339162917573</v>
      </c>
      <c r="H890">
        <v>9793.4201062547254</v>
      </c>
      <c r="I890">
        <v>1.9077</v>
      </c>
      <c r="J890">
        <v>2.4790000000000001</v>
      </c>
      <c r="K890">
        <v>2.7496999999999998</v>
      </c>
      <c r="L890">
        <v>0.65</v>
      </c>
      <c r="M890" t="s">
        <v>3183</v>
      </c>
      <c r="N890" t="s">
        <v>3183</v>
      </c>
    </row>
    <row r="891" spans="1:14" x14ac:dyDescent="0.25">
      <c r="A891" t="str">
        <f t="shared" si="13"/>
        <v>9_SO_5</v>
      </c>
      <c r="B891">
        <v>9</v>
      </c>
      <c r="C891" t="s">
        <v>493</v>
      </c>
      <c r="D891">
        <v>5</v>
      </c>
      <c r="E891">
        <v>404545.51097471744</v>
      </c>
      <c r="F891">
        <v>7815.744100691184</v>
      </c>
      <c r="G891">
        <v>4603.4556774044822</v>
      </c>
      <c r="H891">
        <v>12419.199778095666</v>
      </c>
      <c r="I891">
        <v>1.9319999999999999</v>
      </c>
      <c r="J891">
        <v>2.5219999999999998</v>
      </c>
      <c r="K891">
        <v>2.7936999999999999</v>
      </c>
      <c r="L891">
        <v>0.65</v>
      </c>
      <c r="M891" t="s">
        <v>3183</v>
      </c>
      <c r="N891" t="s">
        <v>3183</v>
      </c>
    </row>
    <row r="892" spans="1:14" x14ac:dyDescent="0.25">
      <c r="A892" t="str">
        <f t="shared" si="13"/>
        <v>10_SO_1</v>
      </c>
      <c r="B892">
        <v>10</v>
      </c>
      <c r="C892" t="s">
        <v>493</v>
      </c>
      <c r="D892">
        <v>1</v>
      </c>
      <c r="E892">
        <v>94751.000000000029</v>
      </c>
      <c r="F892">
        <v>1640.8735946021143</v>
      </c>
      <c r="G892">
        <v>963.6556613155027</v>
      </c>
      <c r="H892">
        <v>2604.5292559176169</v>
      </c>
      <c r="I892">
        <v>1.7318</v>
      </c>
      <c r="J892">
        <v>2.64</v>
      </c>
      <c r="K892">
        <v>2.5154999999999998</v>
      </c>
      <c r="L892">
        <v>0.65</v>
      </c>
      <c r="M892" t="s">
        <v>3183</v>
      </c>
      <c r="N892" t="s">
        <v>3183</v>
      </c>
    </row>
    <row r="893" spans="1:14" x14ac:dyDescent="0.25">
      <c r="A893" t="str">
        <f t="shared" si="13"/>
        <v>10_SO_2</v>
      </c>
      <c r="B893">
        <v>10</v>
      </c>
      <c r="C893" t="s">
        <v>493</v>
      </c>
      <c r="D893">
        <v>2</v>
      </c>
      <c r="E893">
        <v>189502.00000000006</v>
      </c>
      <c r="F893">
        <v>3453.9736877637015</v>
      </c>
      <c r="G893">
        <v>1961.0134042999698</v>
      </c>
      <c r="H893">
        <v>5414.9870920636713</v>
      </c>
      <c r="I893">
        <v>1.8227</v>
      </c>
      <c r="J893">
        <v>2.6859999999999999</v>
      </c>
      <c r="K893">
        <v>2.6242000000000001</v>
      </c>
      <c r="L893">
        <v>0.65</v>
      </c>
      <c r="M893" t="s">
        <v>3183</v>
      </c>
      <c r="N893" t="s">
        <v>3183</v>
      </c>
    </row>
    <row r="894" spans="1:14" x14ac:dyDescent="0.25">
      <c r="A894" t="str">
        <f t="shared" si="13"/>
        <v>10_SO_3</v>
      </c>
      <c r="B894">
        <v>10</v>
      </c>
      <c r="C894" t="s">
        <v>493</v>
      </c>
      <c r="D894">
        <v>3</v>
      </c>
      <c r="E894">
        <v>284253.00000000029</v>
      </c>
      <c r="F894">
        <v>5328.3721801737693</v>
      </c>
      <c r="G894">
        <v>2971.1821110352475</v>
      </c>
      <c r="H894">
        <v>8299.5542912090168</v>
      </c>
      <c r="I894">
        <v>1.8745000000000001</v>
      </c>
      <c r="J894">
        <v>2.7130000000000001</v>
      </c>
      <c r="K894">
        <v>2.6863999999999999</v>
      </c>
      <c r="L894">
        <v>0.65</v>
      </c>
      <c r="M894" t="s">
        <v>3183</v>
      </c>
      <c r="N894" t="s">
        <v>3183</v>
      </c>
    </row>
    <row r="895" spans="1:14" x14ac:dyDescent="0.25">
      <c r="A895" t="str">
        <f t="shared" si="13"/>
        <v>10_SO_4</v>
      </c>
      <c r="B895">
        <v>10</v>
      </c>
      <c r="C895" t="s">
        <v>493</v>
      </c>
      <c r="D895">
        <v>4</v>
      </c>
      <c r="E895">
        <v>379098.67256822251</v>
      </c>
      <c r="F895">
        <v>7232.1925469457865</v>
      </c>
      <c r="G895">
        <v>4012.9853335390244</v>
      </c>
      <c r="H895">
        <v>11245.177880484811</v>
      </c>
      <c r="I895">
        <v>1.9077</v>
      </c>
      <c r="J895">
        <v>2.7490000000000001</v>
      </c>
      <c r="K895">
        <v>2.7330000000000001</v>
      </c>
      <c r="L895">
        <v>0.65</v>
      </c>
      <c r="M895" t="s">
        <v>3183</v>
      </c>
      <c r="N895" t="s">
        <v>3183</v>
      </c>
    </row>
    <row r="896" spans="1:14" x14ac:dyDescent="0.25">
      <c r="A896" t="str">
        <f t="shared" si="13"/>
        <v>10_SO_5</v>
      </c>
      <c r="B896">
        <v>10</v>
      </c>
      <c r="C896" t="s">
        <v>493</v>
      </c>
      <c r="D896">
        <v>5</v>
      </c>
      <c r="E896">
        <v>473837.58835979505</v>
      </c>
      <c r="F896">
        <v>9154.4541601407946</v>
      </c>
      <c r="G896">
        <v>5106.1321528747276</v>
      </c>
      <c r="H896">
        <v>14260.586313015523</v>
      </c>
      <c r="I896">
        <v>1.9319999999999999</v>
      </c>
      <c r="J896">
        <v>2.798</v>
      </c>
      <c r="K896">
        <v>2.7763</v>
      </c>
      <c r="L896">
        <v>0.65</v>
      </c>
      <c r="M896" t="s">
        <v>3183</v>
      </c>
      <c r="N896" t="s">
        <v>3183</v>
      </c>
    </row>
    <row r="897" spans="1:14" x14ac:dyDescent="0.25">
      <c r="A897" t="str">
        <f t="shared" si="13"/>
        <v>11_SO_1</v>
      </c>
      <c r="B897">
        <v>11</v>
      </c>
      <c r="C897" t="s">
        <v>493</v>
      </c>
      <c r="D897">
        <v>1</v>
      </c>
      <c r="E897">
        <v>116251.00000000001</v>
      </c>
      <c r="F897">
        <v>2013.2050980579686</v>
      </c>
      <c r="G897">
        <v>1109.0731699646688</v>
      </c>
      <c r="H897">
        <v>3122.2782680226373</v>
      </c>
      <c r="I897">
        <v>1.7318</v>
      </c>
      <c r="J897">
        <v>3.0390000000000001</v>
      </c>
      <c r="K897">
        <v>2.4988000000000001</v>
      </c>
      <c r="L897">
        <v>0.65</v>
      </c>
      <c r="M897" t="s">
        <v>3183</v>
      </c>
      <c r="N897" t="s">
        <v>3183</v>
      </c>
    </row>
    <row r="898" spans="1:14" x14ac:dyDescent="0.25">
      <c r="A898" t="str">
        <f t="shared" si="13"/>
        <v>11_SO_2</v>
      </c>
      <c r="B898">
        <v>11</v>
      </c>
      <c r="C898" t="s">
        <v>493</v>
      </c>
      <c r="D898">
        <v>2</v>
      </c>
      <c r="E898">
        <v>232501.99999999991</v>
      </c>
      <c r="F898">
        <v>4237.7167014197057</v>
      </c>
      <c r="G898">
        <v>2257.6429796002617</v>
      </c>
      <c r="H898">
        <v>6495.359681019967</v>
      </c>
      <c r="I898">
        <v>1.8227</v>
      </c>
      <c r="J898">
        <v>3.093</v>
      </c>
      <c r="K898">
        <v>2.6067</v>
      </c>
      <c r="L898">
        <v>0.65</v>
      </c>
      <c r="M898" t="s">
        <v>3183</v>
      </c>
      <c r="N898" t="s">
        <v>3183</v>
      </c>
    </row>
    <row r="899" spans="1:14" x14ac:dyDescent="0.25">
      <c r="A899" t="str">
        <f t="shared" si="13"/>
        <v>11_SO_3</v>
      </c>
      <c r="B899">
        <v>11</v>
      </c>
      <c r="C899" t="s">
        <v>493</v>
      </c>
      <c r="D899">
        <v>3</v>
      </c>
      <c r="E899">
        <v>348752.99999999983</v>
      </c>
      <c r="F899">
        <v>6537.4359565322011</v>
      </c>
      <c r="G899">
        <v>3421.8631748641092</v>
      </c>
      <c r="H899">
        <v>9959.2991313963103</v>
      </c>
      <c r="I899">
        <v>1.8745000000000001</v>
      </c>
      <c r="J899">
        <v>3.125</v>
      </c>
      <c r="K899">
        <v>2.6686999999999999</v>
      </c>
      <c r="L899">
        <v>0.65</v>
      </c>
      <c r="M899" t="s">
        <v>3183</v>
      </c>
      <c r="N899" t="s">
        <v>3183</v>
      </c>
    </row>
    <row r="900" spans="1:14" x14ac:dyDescent="0.25">
      <c r="A900" t="str">
        <f t="shared" si="13"/>
        <v>11_SO_4</v>
      </c>
      <c r="B900">
        <v>11</v>
      </c>
      <c r="C900" t="s">
        <v>493</v>
      </c>
      <c r="D900">
        <v>4</v>
      </c>
      <c r="E900">
        <v>465120.15477122489</v>
      </c>
      <c r="F900">
        <v>8873.2532192272083</v>
      </c>
      <c r="G900">
        <v>4623.2919178699467</v>
      </c>
      <c r="H900">
        <v>13496.545137097155</v>
      </c>
      <c r="I900">
        <v>1.9077</v>
      </c>
      <c r="J900">
        <v>3.1669999999999998</v>
      </c>
      <c r="K900">
        <v>2.7147999999999999</v>
      </c>
      <c r="L900">
        <v>0.65</v>
      </c>
      <c r="M900" t="s">
        <v>3183</v>
      </c>
      <c r="N900" t="s">
        <v>3183</v>
      </c>
    </row>
    <row r="901" spans="1:14" x14ac:dyDescent="0.25">
      <c r="A901" t="str">
        <f t="shared" si="13"/>
        <v>11_SO_5</v>
      </c>
      <c r="B901">
        <v>11</v>
      </c>
      <c r="C901" t="s">
        <v>493</v>
      </c>
      <c r="D901">
        <v>5</v>
      </c>
      <c r="E901">
        <v>581356.32852861017</v>
      </c>
      <c r="F901">
        <v>11231.696241417276</v>
      </c>
      <c r="G901">
        <v>5884.4794409574679</v>
      </c>
      <c r="H901">
        <v>17116.175682374742</v>
      </c>
      <c r="I901">
        <v>1.9319999999999999</v>
      </c>
      <c r="J901">
        <v>3.2240000000000002</v>
      </c>
      <c r="K901">
        <v>2.7572000000000001</v>
      </c>
      <c r="L901">
        <v>0.65</v>
      </c>
      <c r="M901" t="s">
        <v>3183</v>
      </c>
      <c r="N901" t="s">
        <v>3183</v>
      </c>
    </row>
    <row r="902" spans="1:14" x14ac:dyDescent="0.25">
      <c r="A902" t="str">
        <f t="shared" si="13"/>
        <v>12_SO_1</v>
      </c>
      <c r="B902">
        <v>12</v>
      </c>
      <c r="C902" t="s">
        <v>493</v>
      </c>
      <c r="D902">
        <v>1</v>
      </c>
      <c r="E902">
        <v>141251.00000000012</v>
      </c>
      <c r="F902">
        <v>2446.1487067275634</v>
      </c>
      <c r="G902">
        <v>1278.7234467220094</v>
      </c>
      <c r="H902">
        <v>3724.8721534495726</v>
      </c>
      <c r="I902">
        <v>1.7318</v>
      </c>
      <c r="J902">
        <v>3.5030000000000001</v>
      </c>
      <c r="K902">
        <v>2.4862000000000002</v>
      </c>
      <c r="L902">
        <v>0.65</v>
      </c>
      <c r="M902" t="s">
        <v>3183</v>
      </c>
      <c r="N902" t="s">
        <v>3183</v>
      </c>
    </row>
    <row r="903" spans="1:14" x14ac:dyDescent="0.25">
      <c r="A903" t="str">
        <f t="shared" si="13"/>
        <v>12_SO_2</v>
      </c>
      <c r="B903">
        <v>12</v>
      </c>
      <c r="C903" t="s">
        <v>493</v>
      </c>
      <c r="D903">
        <v>2</v>
      </c>
      <c r="E903">
        <v>282501.99999999977</v>
      </c>
      <c r="F903">
        <v>5149.0457870662194</v>
      </c>
      <c r="G903">
        <v>2603.7038507839316</v>
      </c>
      <c r="H903">
        <v>7752.749637850151</v>
      </c>
      <c r="I903">
        <v>1.8227</v>
      </c>
      <c r="J903">
        <v>3.5670000000000002</v>
      </c>
      <c r="K903">
        <v>2.5933999999999999</v>
      </c>
      <c r="L903">
        <v>0.65</v>
      </c>
      <c r="M903" t="s">
        <v>3183</v>
      </c>
      <c r="N903" t="s">
        <v>3183</v>
      </c>
    </row>
    <row r="904" spans="1:14" x14ac:dyDescent="0.25">
      <c r="A904" t="str">
        <f t="shared" ref="A904:A967" si="14">B904&amp;"_"&amp;C904&amp;"_"&amp;D904</f>
        <v>12_SO_3</v>
      </c>
      <c r="B904">
        <v>12</v>
      </c>
      <c r="C904" t="s">
        <v>493</v>
      </c>
      <c r="D904">
        <v>3</v>
      </c>
      <c r="E904">
        <v>423752.99999999953</v>
      </c>
      <c r="F904">
        <v>7943.3240685768624</v>
      </c>
      <c r="G904">
        <v>3947.6472993312841</v>
      </c>
      <c r="H904">
        <v>11890.971367908147</v>
      </c>
      <c r="I904">
        <v>1.8745000000000001</v>
      </c>
      <c r="J904">
        <v>3.605</v>
      </c>
      <c r="K904">
        <v>2.6551999999999998</v>
      </c>
      <c r="L904">
        <v>0.65</v>
      </c>
      <c r="M904" t="s">
        <v>3183</v>
      </c>
      <c r="N904" t="s">
        <v>3183</v>
      </c>
    </row>
    <row r="905" spans="1:14" x14ac:dyDescent="0.25">
      <c r="A905" t="str">
        <f t="shared" si="14"/>
        <v>12_SO_4</v>
      </c>
      <c r="B905">
        <v>12</v>
      </c>
      <c r="C905" t="s">
        <v>493</v>
      </c>
      <c r="D905">
        <v>4</v>
      </c>
      <c r="E905">
        <v>565145.13407704234</v>
      </c>
      <c r="F905">
        <v>10781.463303275346</v>
      </c>
      <c r="G905">
        <v>5335.3023329228763</v>
      </c>
      <c r="H905">
        <v>16116.765636198223</v>
      </c>
      <c r="I905">
        <v>1.9077</v>
      </c>
      <c r="J905">
        <v>3.6539999999999999</v>
      </c>
      <c r="K905">
        <v>2.7008999999999999</v>
      </c>
      <c r="L905">
        <v>0.65</v>
      </c>
      <c r="M905" t="s">
        <v>3183</v>
      </c>
      <c r="N905" t="s">
        <v>3183</v>
      </c>
    </row>
    <row r="906" spans="1:14" x14ac:dyDescent="0.25">
      <c r="A906" t="str">
        <f t="shared" si="14"/>
        <v>12_SO_5</v>
      </c>
      <c r="B906">
        <v>12</v>
      </c>
      <c r="C906" t="s">
        <v>493</v>
      </c>
      <c r="D906">
        <v>5</v>
      </c>
      <c r="E906">
        <v>706378.11942258151</v>
      </c>
      <c r="F906">
        <v>13647.094010343415</v>
      </c>
      <c r="G906">
        <v>6792.5338603873142</v>
      </c>
      <c r="H906">
        <v>20439.627870730728</v>
      </c>
      <c r="I906">
        <v>1.9319999999999999</v>
      </c>
      <c r="J906">
        <v>3.722</v>
      </c>
      <c r="K906">
        <v>2.7427000000000001</v>
      </c>
      <c r="L906">
        <v>0.65</v>
      </c>
      <c r="M906" t="s">
        <v>3183</v>
      </c>
      <c r="N906" t="s">
        <v>3183</v>
      </c>
    </row>
    <row r="907" spans="1:14" x14ac:dyDescent="0.25">
      <c r="A907" t="str">
        <f t="shared" si="14"/>
        <v>13_SO_1</v>
      </c>
      <c r="B907">
        <v>13</v>
      </c>
      <c r="C907" t="s">
        <v>493</v>
      </c>
      <c r="D907">
        <v>1</v>
      </c>
      <c r="E907">
        <v>166251.00000000003</v>
      </c>
      <c r="F907">
        <v>2879.0923153971603</v>
      </c>
      <c r="G907">
        <v>1448.3737234793584</v>
      </c>
      <c r="H907">
        <v>4327.4660388765187</v>
      </c>
      <c r="I907">
        <v>1.7318</v>
      </c>
      <c r="J907">
        <v>3.968</v>
      </c>
      <c r="K907">
        <v>2.4773000000000001</v>
      </c>
      <c r="L907">
        <v>0.65</v>
      </c>
      <c r="M907" t="s">
        <v>3183</v>
      </c>
      <c r="N907" t="s">
        <v>3183</v>
      </c>
    </row>
    <row r="908" spans="1:14" x14ac:dyDescent="0.25">
      <c r="A908" t="str">
        <f t="shared" si="14"/>
        <v>13_SO_2</v>
      </c>
      <c r="B908">
        <v>13</v>
      </c>
      <c r="C908" t="s">
        <v>493</v>
      </c>
      <c r="D908">
        <v>2</v>
      </c>
      <c r="E908">
        <v>332501.99999999988</v>
      </c>
      <c r="F908">
        <v>6060.3748727127295</v>
      </c>
      <c r="G908">
        <v>2949.7647219676187</v>
      </c>
      <c r="H908">
        <v>9010.1395946803477</v>
      </c>
      <c r="I908">
        <v>1.8227</v>
      </c>
      <c r="J908">
        <v>4.0410000000000004</v>
      </c>
      <c r="K908">
        <v>2.5842000000000001</v>
      </c>
      <c r="L908">
        <v>0.65</v>
      </c>
      <c r="M908" t="s">
        <v>3183</v>
      </c>
      <c r="N908" t="s">
        <v>3183</v>
      </c>
    </row>
    <row r="909" spans="1:14" x14ac:dyDescent="0.25">
      <c r="A909" t="str">
        <f t="shared" si="14"/>
        <v>13_SO_3</v>
      </c>
      <c r="B909">
        <v>13</v>
      </c>
      <c r="C909" t="s">
        <v>493</v>
      </c>
      <c r="D909">
        <v>3</v>
      </c>
      <c r="E909">
        <v>498752.99999999948</v>
      </c>
      <c r="F909">
        <v>9349.21218062152</v>
      </c>
      <c r="G909">
        <v>4473.4314237983936</v>
      </c>
      <c r="H909">
        <v>13822.643604419914</v>
      </c>
      <c r="I909">
        <v>1.8745000000000001</v>
      </c>
      <c r="J909">
        <v>4.085</v>
      </c>
      <c r="K909">
        <v>2.6457999999999999</v>
      </c>
      <c r="L909">
        <v>0.65</v>
      </c>
      <c r="M909" t="s">
        <v>3183</v>
      </c>
      <c r="N909" t="s">
        <v>3183</v>
      </c>
    </row>
    <row r="910" spans="1:14" x14ac:dyDescent="0.25">
      <c r="A910" t="str">
        <f t="shared" si="14"/>
        <v>13_SO_4</v>
      </c>
      <c r="B910">
        <v>13</v>
      </c>
      <c r="C910" t="s">
        <v>493</v>
      </c>
      <c r="D910">
        <v>4</v>
      </c>
      <c r="E910">
        <v>665170.11338285997</v>
      </c>
      <c r="F910">
        <v>12689.673387323466</v>
      </c>
      <c r="G910">
        <v>6047.3127479757768</v>
      </c>
      <c r="H910">
        <v>18736.986135299245</v>
      </c>
      <c r="I910">
        <v>1.9077</v>
      </c>
      <c r="J910">
        <v>4.1420000000000003</v>
      </c>
      <c r="K910">
        <v>2.6913</v>
      </c>
      <c r="L910">
        <v>0.65</v>
      </c>
      <c r="M910" t="s">
        <v>3183</v>
      </c>
      <c r="N910" t="s">
        <v>3183</v>
      </c>
    </row>
    <row r="911" spans="1:14" x14ac:dyDescent="0.25">
      <c r="A911" t="str">
        <f t="shared" si="14"/>
        <v>13_SO_5</v>
      </c>
      <c r="B911">
        <v>13</v>
      </c>
      <c r="C911" t="s">
        <v>493</v>
      </c>
      <c r="D911">
        <v>5</v>
      </c>
      <c r="E911">
        <v>831399.91031655495</v>
      </c>
      <c r="F911">
        <v>16062.491779269541</v>
      </c>
      <c r="G911">
        <v>7700.588279817297</v>
      </c>
      <c r="H911">
        <v>23763.080059086838</v>
      </c>
      <c r="I911">
        <v>1.9319999999999999</v>
      </c>
      <c r="J911">
        <v>4.22</v>
      </c>
      <c r="K911">
        <v>2.7326000000000001</v>
      </c>
      <c r="L911">
        <v>0.65</v>
      </c>
      <c r="M911" t="s">
        <v>3183</v>
      </c>
      <c r="N911" t="s">
        <v>3183</v>
      </c>
    </row>
    <row r="912" spans="1:14" x14ac:dyDescent="0.25">
      <c r="A912" t="str">
        <f t="shared" si="14"/>
        <v>14_SO_1</v>
      </c>
      <c r="B912">
        <v>14</v>
      </c>
      <c r="C912" t="s">
        <v>493</v>
      </c>
      <c r="D912">
        <v>1</v>
      </c>
      <c r="E912">
        <v>191251.00000000026</v>
      </c>
      <c r="F912">
        <v>3312.0359240667531</v>
      </c>
      <c r="G912">
        <v>1618.0240002367279</v>
      </c>
      <c r="H912">
        <v>4930.0599243034812</v>
      </c>
      <c r="I912">
        <v>1.7318</v>
      </c>
      <c r="J912">
        <v>4.4329999999999998</v>
      </c>
      <c r="K912">
        <v>2.4708000000000001</v>
      </c>
      <c r="L912">
        <v>0.65</v>
      </c>
      <c r="M912" t="s">
        <v>3183</v>
      </c>
      <c r="N912" t="s">
        <v>3183</v>
      </c>
    </row>
    <row r="913" spans="1:14" x14ac:dyDescent="0.25">
      <c r="A913" t="str">
        <f t="shared" si="14"/>
        <v>14_SO_2</v>
      </c>
      <c r="B913">
        <v>14</v>
      </c>
      <c r="C913" t="s">
        <v>493</v>
      </c>
      <c r="D913">
        <v>2</v>
      </c>
      <c r="E913">
        <v>382502.00000000047</v>
      </c>
      <c r="F913">
        <v>6971.703958359235</v>
      </c>
      <c r="G913">
        <v>3295.8255931512485</v>
      </c>
      <c r="H913">
        <v>10267.529551510484</v>
      </c>
      <c r="I913">
        <v>1.8227</v>
      </c>
      <c r="J913">
        <v>4.5149999999999997</v>
      </c>
      <c r="K913">
        <v>2.5773000000000001</v>
      </c>
      <c r="L913">
        <v>0.65</v>
      </c>
      <c r="M913" t="s">
        <v>3183</v>
      </c>
      <c r="N913" t="s">
        <v>3183</v>
      </c>
    </row>
    <row r="914" spans="1:14" x14ac:dyDescent="0.25">
      <c r="A914" t="str">
        <f t="shared" si="14"/>
        <v>14_SO_3</v>
      </c>
      <c r="B914">
        <v>14</v>
      </c>
      <c r="C914" t="s">
        <v>493</v>
      </c>
      <c r="D914">
        <v>3</v>
      </c>
      <c r="E914">
        <v>573752.99999999965</v>
      </c>
      <c r="F914">
        <v>10755.1002926662</v>
      </c>
      <c r="G914">
        <v>4999.2155482654452</v>
      </c>
      <c r="H914">
        <v>15754.315840931646</v>
      </c>
      <c r="I914">
        <v>1.8745000000000001</v>
      </c>
      <c r="J914">
        <v>4.5650000000000004</v>
      </c>
      <c r="K914">
        <v>2.6387999999999998</v>
      </c>
      <c r="L914">
        <v>0.65</v>
      </c>
      <c r="M914" t="s">
        <v>3183</v>
      </c>
      <c r="N914" t="s">
        <v>3183</v>
      </c>
    </row>
    <row r="915" spans="1:14" x14ac:dyDescent="0.25">
      <c r="A915" t="str">
        <f t="shared" si="14"/>
        <v>14_SO_4</v>
      </c>
      <c r="B915">
        <v>14</v>
      </c>
      <c r="C915" t="s">
        <v>493</v>
      </c>
      <c r="D915">
        <v>4</v>
      </c>
      <c r="E915">
        <v>765195.09268867841</v>
      </c>
      <c r="F915">
        <v>14597.883471371599</v>
      </c>
      <c r="G915">
        <v>6759.3231630286373</v>
      </c>
      <c r="H915">
        <v>21357.206634400238</v>
      </c>
      <c r="I915">
        <v>1.9077</v>
      </c>
      <c r="J915">
        <v>4.63</v>
      </c>
      <c r="K915">
        <v>2.6840999999999999</v>
      </c>
      <c r="L915">
        <v>0.65</v>
      </c>
      <c r="M915" t="s">
        <v>3183</v>
      </c>
      <c r="N915" t="s">
        <v>3183</v>
      </c>
    </row>
    <row r="916" spans="1:14" x14ac:dyDescent="0.25">
      <c r="A916" t="str">
        <f t="shared" si="14"/>
        <v>14_SO_5</v>
      </c>
      <c r="B916">
        <v>14</v>
      </c>
      <c r="C916" t="s">
        <v>493</v>
      </c>
      <c r="D916">
        <v>5</v>
      </c>
      <c r="E916">
        <v>956421.70121053047</v>
      </c>
      <c r="F916">
        <v>18477.889548195657</v>
      </c>
      <c r="G916">
        <v>8608.6426992472389</v>
      </c>
      <c r="H916">
        <v>27086.532247442898</v>
      </c>
      <c r="I916">
        <v>1.9319999999999999</v>
      </c>
      <c r="J916">
        <v>4.7169999999999996</v>
      </c>
      <c r="K916">
        <v>2.7250999999999999</v>
      </c>
      <c r="L916">
        <v>0.65</v>
      </c>
      <c r="M916" t="s">
        <v>3183</v>
      </c>
      <c r="N916" t="s">
        <v>3183</v>
      </c>
    </row>
    <row r="917" spans="1:14" x14ac:dyDescent="0.25">
      <c r="A917" t="str">
        <f t="shared" si="14"/>
        <v>15_SO_1</v>
      </c>
      <c r="B917">
        <v>15</v>
      </c>
      <c r="C917" t="s">
        <v>493</v>
      </c>
      <c r="D917">
        <v>1</v>
      </c>
      <c r="E917">
        <v>232501.00000000012</v>
      </c>
      <c r="F917">
        <v>4026.3928783715942</v>
      </c>
      <c r="G917">
        <v>1897.4953356093183</v>
      </c>
      <c r="H917">
        <v>5923.888213980912</v>
      </c>
      <c r="I917">
        <v>1.7318</v>
      </c>
      <c r="J917">
        <v>5.1989999999999998</v>
      </c>
      <c r="K917">
        <v>2.4628999999999999</v>
      </c>
      <c r="L917">
        <v>0.65</v>
      </c>
      <c r="M917" t="s">
        <v>3183</v>
      </c>
      <c r="N917" t="s">
        <v>3183</v>
      </c>
    </row>
    <row r="918" spans="1:14" x14ac:dyDescent="0.25">
      <c r="A918" t="str">
        <f t="shared" si="14"/>
        <v>15_SO_2</v>
      </c>
      <c r="B918">
        <v>15</v>
      </c>
      <c r="C918" t="s">
        <v>493</v>
      </c>
      <c r="D918">
        <v>2</v>
      </c>
      <c r="E918">
        <v>465002.00000000035</v>
      </c>
      <c r="F918">
        <v>8475.3969496759892</v>
      </c>
      <c r="G918">
        <v>3865.9046800565693</v>
      </c>
      <c r="H918">
        <v>12341.301629732559</v>
      </c>
      <c r="I918">
        <v>1.8227</v>
      </c>
      <c r="J918">
        <v>5.2960000000000003</v>
      </c>
      <c r="K918">
        <v>2.5691000000000002</v>
      </c>
      <c r="L918">
        <v>0.65</v>
      </c>
      <c r="M918" t="s">
        <v>3183</v>
      </c>
      <c r="N918" t="s">
        <v>3183</v>
      </c>
    </row>
    <row r="919" spans="1:14" x14ac:dyDescent="0.25">
      <c r="A919" t="str">
        <f t="shared" si="14"/>
        <v>15_SO_3</v>
      </c>
      <c r="B919">
        <v>15</v>
      </c>
      <c r="C919" t="s">
        <v>493</v>
      </c>
      <c r="D919">
        <v>3</v>
      </c>
      <c r="E919">
        <v>697503.0000000007</v>
      </c>
      <c r="F919">
        <v>13074.815677539907</v>
      </c>
      <c r="G919">
        <v>5865.3594006243075</v>
      </c>
      <c r="H919">
        <v>18940.175078164215</v>
      </c>
      <c r="I919">
        <v>1.8745000000000001</v>
      </c>
      <c r="J919">
        <v>5.3559999999999999</v>
      </c>
      <c r="K919">
        <v>2.6303999999999998</v>
      </c>
      <c r="L919">
        <v>0.65</v>
      </c>
      <c r="M919" t="s">
        <v>3183</v>
      </c>
      <c r="N919" t="s">
        <v>3183</v>
      </c>
    </row>
    <row r="920" spans="1:14" x14ac:dyDescent="0.25">
      <c r="A920" t="str">
        <f t="shared" si="14"/>
        <v>15_SO_4</v>
      </c>
      <c r="B920">
        <v>15</v>
      </c>
      <c r="C920" t="s">
        <v>493</v>
      </c>
      <c r="D920">
        <v>4</v>
      </c>
      <c r="E920">
        <v>930236.3085432793</v>
      </c>
      <c r="F920">
        <v>17746.430110050998</v>
      </c>
      <c r="G920">
        <v>7932.2443735399784</v>
      </c>
      <c r="H920">
        <v>25678.674483590978</v>
      </c>
      <c r="I920">
        <v>1.9077</v>
      </c>
      <c r="J920">
        <v>5.4329999999999998</v>
      </c>
      <c r="K920">
        <v>2.6755</v>
      </c>
      <c r="L920">
        <v>0.65</v>
      </c>
      <c r="M920" t="s">
        <v>3183</v>
      </c>
      <c r="N920" t="s">
        <v>3183</v>
      </c>
    </row>
    <row r="921" spans="1:14" x14ac:dyDescent="0.25">
      <c r="A921" t="str">
        <f t="shared" si="14"/>
        <v>15_SO_5</v>
      </c>
      <c r="B921">
        <v>15</v>
      </c>
      <c r="C921" t="s">
        <v>493</v>
      </c>
      <c r="D921">
        <v>5</v>
      </c>
      <c r="E921">
        <v>1162707.6561855853</v>
      </c>
      <c r="F921">
        <v>22463.295866923734</v>
      </c>
      <c r="G921">
        <v>10104.5141982188</v>
      </c>
      <c r="H921">
        <v>32567.810065142534</v>
      </c>
      <c r="I921">
        <v>1.9319999999999999</v>
      </c>
      <c r="J921">
        <v>5.5369999999999999</v>
      </c>
      <c r="K921">
        <v>2.7161</v>
      </c>
      <c r="L921">
        <v>0.65</v>
      </c>
      <c r="M921" t="s">
        <v>3183</v>
      </c>
      <c r="N921" t="s">
        <v>3183</v>
      </c>
    </row>
    <row r="922" spans="1:14" x14ac:dyDescent="0.25">
      <c r="A922" t="str">
        <f t="shared" si="14"/>
        <v>16_SO_1</v>
      </c>
      <c r="B922">
        <v>16</v>
      </c>
      <c r="C922" t="s">
        <v>493</v>
      </c>
      <c r="D922">
        <v>1</v>
      </c>
      <c r="E922">
        <v>277951.00000000006</v>
      </c>
      <c r="F922">
        <v>4813.4843589329175</v>
      </c>
      <c r="G922">
        <v>2205.7449118604027</v>
      </c>
      <c r="H922">
        <v>7019.2292707933202</v>
      </c>
      <c r="I922">
        <v>1.7318</v>
      </c>
      <c r="J922">
        <v>6.0430000000000001</v>
      </c>
      <c r="K922">
        <v>2.4571000000000001</v>
      </c>
      <c r="L922">
        <v>0.65</v>
      </c>
      <c r="M922" t="s">
        <v>3183</v>
      </c>
      <c r="N922" t="s">
        <v>3183</v>
      </c>
    </row>
    <row r="923" spans="1:14" x14ac:dyDescent="0.25">
      <c r="A923" t="str">
        <f t="shared" si="14"/>
        <v>16_SO_2</v>
      </c>
      <c r="B923">
        <v>16</v>
      </c>
      <c r="C923" t="s">
        <v>493</v>
      </c>
      <c r="D923">
        <v>2</v>
      </c>
      <c r="E923">
        <v>555902.00000000047</v>
      </c>
      <c r="F923">
        <v>10132.193227381355</v>
      </c>
      <c r="G923">
        <v>4494.6870883232741</v>
      </c>
      <c r="H923">
        <v>14626.880315704628</v>
      </c>
      <c r="I923">
        <v>1.8227</v>
      </c>
      <c r="J923">
        <v>6.157</v>
      </c>
      <c r="K923">
        <v>2.5629</v>
      </c>
      <c r="L923">
        <v>0.65</v>
      </c>
      <c r="M923" t="s">
        <v>3183</v>
      </c>
      <c r="N923" t="s">
        <v>3183</v>
      </c>
    </row>
    <row r="924" spans="1:14" x14ac:dyDescent="0.25">
      <c r="A924" t="str">
        <f t="shared" si="14"/>
        <v>16_SO_3</v>
      </c>
      <c r="B924">
        <v>16</v>
      </c>
      <c r="C924" t="s">
        <v>493</v>
      </c>
      <c r="D924">
        <v>3</v>
      </c>
      <c r="E924">
        <v>833853.00000000023</v>
      </c>
      <c r="F924">
        <v>15630.720265237131</v>
      </c>
      <c r="G924">
        <v>6820.69362374088</v>
      </c>
      <c r="H924">
        <v>22451.413888978012</v>
      </c>
      <c r="I924">
        <v>1.8745000000000001</v>
      </c>
      <c r="J924">
        <v>6.2290000000000001</v>
      </c>
      <c r="K924">
        <v>2.6242000000000001</v>
      </c>
      <c r="L924">
        <v>0.65</v>
      </c>
      <c r="M924" t="s">
        <v>3183</v>
      </c>
      <c r="N924" t="s">
        <v>3183</v>
      </c>
    </row>
    <row r="925" spans="1:14" x14ac:dyDescent="0.25">
      <c r="A925" t="str">
        <f t="shared" si="14"/>
        <v>16_SO_4</v>
      </c>
      <c r="B925">
        <v>16</v>
      </c>
      <c r="C925" t="s">
        <v>493</v>
      </c>
      <c r="D925">
        <v>4</v>
      </c>
      <c r="E925">
        <v>1112081.7209212552</v>
      </c>
      <c r="F925">
        <v>21215.556042850541</v>
      </c>
      <c r="G925">
        <v>9225.9461980332271</v>
      </c>
      <c r="H925">
        <v>30441.502240883769</v>
      </c>
      <c r="I925">
        <v>1.9077</v>
      </c>
      <c r="J925">
        <v>6.319</v>
      </c>
      <c r="K925">
        <v>2.6690999999999998</v>
      </c>
      <c r="L925">
        <v>0.65</v>
      </c>
      <c r="M925" t="s">
        <v>3183</v>
      </c>
      <c r="N925" t="s">
        <v>3183</v>
      </c>
    </row>
    <row r="926" spans="1:14" x14ac:dyDescent="0.25">
      <c r="A926" t="str">
        <f t="shared" si="14"/>
        <v>16_SO_5</v>
      </c>
      <c r="B926">
        <v>16</v>
      </c>
      <c r="C926" t="s">
        <v>493</v>
      </c>
      <c r="D926">
        <v>5</v>
      </c>
      <c r="E926">
        <v>1389997.2720308288</v>
      </c>
      <c r="F926">
        <v>26854.489010831505</v>
      </c>
      <c r="G926">
        <v>11754.42205941483</v>
      </c>
      <c r="H926">
        <v>38608.911070246337</v>
      </c>
      <c r="I926">
        <v>1.9319999999999999</v>
      </c>
      <c r="J926">
        <v>6.4409999999999998</v>
      </c>
      <c r="K926">
        <v>2.7092999999999998</v>
      </c>
      <c r="L926">
        <v>0.65</v>
      </c>
      <c r="M926" t="s">
        <v>3183</v>
      </c>
      <c r="N926" t="s">
        <v>3183</v>
      </c>
    </row>
    <row r="927" spans="1:14" x14ac:dyDescent="0.25">
      <c r="A927" t="str">
        <f t="shared" si="14"/>
        <v>17_SO_1</v>
      </c>
      <c r="B927">
        <v>17</v>
      </c>
      <c r="C927" t="s">
        <v>493</v>
      </c>
      <c r="D927">
        <v>1</v>
      </c>
      <c r="E927">
        <v>330050.99999999983</v>
      </c>
      <c r="F927">
        <v>5480.7818811734578</v>
      </c>
      <c r="G927">
        <v>2605.2827279615317</v>
      </c>
      <c r="H927">
        <v>8086.06460913499</v>
      </c>
      <c r="I927">
        <v>1.6606000000000001</v>
      </c>
      <c r="J927">
        <v>7.1379999999999999</v>
      </c>
      <c r="K927">
        <v>2.3950999999999998</v>
      </c>
      <c r="L927">
        <v>0.65</v>
      </c>
      <c r="M927" t="s">
        <v>3183</v>
      </c>
      <c r="N927" t="s">
        <v>3183</v>
      </c>
    </row>
    <row r="928" spans="1:14" x14ac:dyDescent="0.25">
      <c r="A928" t="str">
        <f t="shared" si="14"/>
        <v>17_SO_2</v>
      </c>
      <c r="B928">
        <v>17</v>
      </c>
      <c r="C928" t="s">
        <v>493</v>
      </c>
      <c r="D928">
        <v>2</v>
      </c>
      <c r="E928">
        <v>660101.99999999907</v>
      </c>
      <c r="F928">
        <v>11562.557700904788</v>
      </c>
      <c r="G928">
        <v>5310.6279064902747</v>
      </c>
      <c r="H928">
        <v>16873.185607395062</v>
      </c>
      <c r="I928">
        <v>1.7516</v>
      </c>
      <c r="J928">
        <v>7.2750000000000004</v>
      </c>
      <c r="K928">
        <v>2.5013000000000001</v>
      </c>
      <c r="L928">
        <v>0.65</v>
      </c>
      <c r="M928" t="s">
        <v>3183</v>
      </c>
      <c r="N928" t="s">
        <v>3183</v>
      </c>
    </row>
    <row r="929" spans="1:14" x14ac:dyDescent="0.25">
      <c r="A929" t="str">
        <f t="shared" si="14"/>
        <v>17_SO_3</v>
      </c>
      <c r="B929">
        <v>17</v>
      </c>
      <c r="C929" t="s">
        <v>493</v>
      </c>
      <c r="D929">
        <v>3</v>
      </c>
      <c r="E929">
        <v>990152.99999999977</v>
      </c>
      <c r="F929">
        <v>17859.124533348502</v>
      </c>
      <c r="G929">
        <v>8063.0334597492465</v>
      </c>
      <c r="H929">
        <v>25922.15799309775</v>
      </c>
      <c r="I929">
        <v>1.8037000000000001</v>
      </c>
      <c r="J929">
        <v>7.3639999999999999</v>
      </c>
      <c r="K929">
        <v>2.5632000000000001</v>
      </c>
      <c r="L929">
        <v>0.65</v>
      </c>
      <c r="M929" t="s">
        <v>3183</v>
      </c>
      <c r="N929" t="s">
        <v>3183</v>
      </c>
    </row>
    <row r="930" spans="1:14" x14ac:dyDescent="0.25">
      <c r="A930" t="str">
        <f t="shared" si="14"/>
        <v>17_SO_4</v>
      </c>
      <c r="B930">
        <v>17</v>
      </c>
      <c r="C930" t="s">
        <v>493</v>
      </c>
      <c r="D930">
        <v>4</v>
      </c>
      <c r="E930">
        <v>1320479.8072328367</v>
      </c>
      <c r="F930">
        <v>24256.61042607078</v>
      </c>
      <c r="G930">
        <v>10911.275441025333</v>
      </c>
      <c r="H930">
        <v>35167.885867096113</v>
      </c>
      <c r="I930">
        <v>1.837</v>
      </c>
      <c r="J930">
        <v>7.4729999999999999</v>
      </c>
      <c r="K930">
        <v>2.6084999999999998</v>
      </c>
      <c r="L930">
        <v>0.65</v>
      </c>
      <c r="M930" t="s">
        <v>3183</v>
      </c>
      <c r="N930" t="s">
        <v>3183</v>
      </c>
    </row>
    <row r="931" spans="1:14" x14ac:dyDescent="0.25">
      <c r="A931" t="str">
        <f t="shared" si="14"/>
        <v>17_SO_5</v>
      </c>
      <c r="B931">
        <v>17</v>
      </c>
      <c r="C931" t="s">
        <v>493</v>
      </c>
      <c r="D931">
        <v>5</v>
      </c>
      <c r="E931">
        <v>1650490.115053803</v>
      </c>
      <c r="F931">
        <v>30719.651926196173</v>
      </c>
      <c r="G931">
        <v>13906.111240262677</v>
      </c>
      <c r="H931">
        <v>44625.763166458848</v>
      </c>
      <c r="I931">
        <v>1.8612</v>
      </c>
      <c r="J931">
        <v>7.62</v>
      </c>
      <c r="K931">
        <v>2.649</v>
      </c>
      <c r="L931">
        <v>0.65</v>
      </c>
      <c r="M931" t="s">
        <v>3183</v>
      </c>
      <c r="N931" t="s">
        <v>3183</v>
      </c>
    </row>
    <row r="932" spans="1:14" x14ac:dyDescent="0.25">
      <c r="A932" t="str">
        <f t="shared" si="14"/>
        <v>18_SO_1</v>
      </c>
      <c r="B932">
        <v>18</v>
      </c>
      <c r="C932" t="s">
        <v>493</v>
      </c>
      <c r="D932">
        <v>1</v>
      </c>
      <c r="E932">
        <v>382501.00000000023</v>
      </c>
      <c r="F932">
        <v>6351.7594260606011</v>
      </c>
      <c r="G932">
        <v>2987.5897127939811</v>
      </c>
      <c r="H932">
        <v>9339.3491388545826</v>
      </c>
      <c r="I932">
        <v>1.6606000000000001</v>
      </c>
      <c r="J932">
        <v>8.1850000000000005</v>
      </c>
      <c r="K932">
        <v>2.3967000000000001</v>
      </c>
      <c r="L932">
        <v>0.65</v>
      </c>
      <c r="M932" t="s">
        <v>3183</v>
      </c>
      <c r="N932" t="s">
        <v>3183</v>
      </c>
    </row>
    <row r="933" spans="1:14" x14ac:dyDescent="0.25">
      <c r="A933" t="str">
        <f t="shared" si="14"/>
        <v>18_SO_2</v>
      </c>
      <c r="B933">
        <v>18</v>
      </c>
      <c r="C933" t="s">
        <v>493</v>
      </c>
      <c r="D933">
        <v>2</v>
      </c>
      <c r="E933">
        <v>765002.00000000023</v>
      </c>
      <c r="F933">
        <v>13400.019642884828</v>
      </c>
      <c r="G933">
        <v>6090.4827708999892</v>
      </c>
      <c r="H933">
        <v>19490.502413784816</v>
      </c>
      <c r="I933">
        <v>1.7516</v>
      </c>
      <c r="J933">
        <v>8.343</v>
      </c>
      <c r="K933">
        <v>2.5028000000000001</v>
      </c>
      <c r="L933">
        <v>0.65</v>
      </c>
      <c r="M933" t="s">
        <v>3183</v>
      </c>
      <c r="N933" t="s">
        <v>3183</v>
      </c>
    </row>
    <row r="934" spans="1:14" x14ac:dyDescent="0.25">
      <c r="A934" t="str">
        <f t="shared" si="14"/>
        <v>18_SO_3</v>
      </c>
      <c r="B934">
        <v>18</v>
      </c>
      <c r="C934" t="s">
        <v>493</v>
      </c>
      <c r="D934">
        <v>3</v>
      </c>
      <c r="E934">
        <v>1147503.0000000012</v>
      </c>
      <c r="F934">
        <v>20697.204350631688</v>
      </c>
      <c r="G934">
        <v>9247.9044748204797</v>
      </c>
      <c r="H934">
        <v>29945.108825452167</v>
      </c>
      <c r="I934">
        <v>1.8037000000000001</v>
      </c>
      <c r="J934">
        <v>8.4459999999999997</v>
      </c>
      <c r="K934">
        <v>2.5646</v>
      </c>
      <c r="L934">
        <v>0.65</v>
      </c>
      <c r="M934" t="s">
        <v>3183</v>
      </c>
      <c r="N934" t="s">
        <v>3183</v>
      </c>
    </row>
    <row r="935" spans="1:14" x14ac:dyDescent="0.25">
      <c r="A935" t="str">
        <f t="shared" si="14"/>
        <v>18_SO_4</v>
      </c>
      <c r="B935">
        <v>18</v>
      </c>
      <c r="C935" t="s">
        <v>493</v>
      </c>
      <c r="D935">
        <v>4</v>
      </c>
      <c r="E935">
        <v>1530323.6370935643</v>
      </c>
      <c r="F935">
        <v>28111.345654406461</v>
      </c>
      <c r="G935">
        <v>12515.823472104763</v>
      </c>
      <c r="H935">
        <v>40627.169126511224</v>
      </c>
      <c r="I935">
        <v>1.837</v>
      </c>
      <c r="J935">
        <v>8.5719999999999992</v>
      </c>
      <c r="K935">
        <v>2.6099000000000001</v>
      </c>
      <c r="L935">
        <v>0.65</v>
      </c>
      <c r="M935" t="s">
        <v>3183</v>
      </c>
      <c r="N935" t="s">
        <v>3183</v>
      </c>
    </row>
    <row r="936" spans="1:14" x14ac:dyDescent="0.25">
      <c r="A936" t="str">
        <f t="shared" si="14"/>
        <v>18_SO_5</v>
      </c>
      <c r="B936">
        <v>18</v>
      </c>
      <c r="C936" t="s">
        <v>493</v>
      </c>
      <c r="D936">
        <v>5</v>
      </c>
      <c r="E936">
        <v>1912777.4783236373</v>
      </c>
      <c r="F936">
        <v>35601.460324077074</v>
      </c>
      <c r="G936">
        <v>15952.469972459776</v>
      </c>
      <c r="H936">
        <v>51553.930296536848</v>
      </c>
      <c r="I936">
        <v>1.8612</v>
      </c>
      <c r="J936">
        <v>8.7409999999999997</v>
      </c>
      <c r="K936">
        <v>2.6503000000000001</v>
      </c>
      <c r="L936">
        <v>0.65</v>
      </c>
      <c r="M936" t="s">
        <v>3183</v>
      </c>
      <c r="N936" t="s">
        <v>3183</v>
      </c>
    </row>
    <row r="937" spans="1:14" x14ac:dyDescent="0.25">
      <c r="A937" t="str">
        <f t="shared" si="14"/>
        <v>19_SO_1</v>
      </c>
      <c r="B937">
        <v>19</v>
      </c>
      <c r="C937" t="s">
        <v>493</v>
      </c>
      <c r="D937">
        <v>1</v>
      </c>
      <c r="E937">
        <v>432501.00000000035</v>
      </c>
      <c r="F937">
        <v>7182.0526051713196</v>
      </c>
      <c r="G937">
        <v>3350.9767344168854</v>
      </c>
      <c r="H937">
        <v>10533.029339588205</v>
      </c>
      <c r="I937">
        <v>1.6606000000000001</v>
      </c>
      <c r="J937">
        <v>9.1809999999999992</v>
      </c>
      <c r="K937">
        <v>2.3976000000000002</v>
      </c>
      <c r="L937">
        <v>0.65</v>
      </c>
      <c r="M937" t="s">
        <v>3183</v>
      </c>
      <c r="N937" t="s">
        <v>3183</v>
      </c>
    </row>
    <row r="938" spans="1:14" x14ac:dyDescent="0.25">
      <c r="A938" t="str">
        <f t="shared" si="14"/>
        <v>19_SO_2</v>
      </c>
      <c r="B938">
        <v>19</v>
      </c>
      <c r="C938" t="s">
        <v>493</v>
      </c>
      <c r="D938">
        <v>2</v>
      </c>
      <c r="E938">
        <v>865001.99999999965</v>
      </c>
      <c r="F938">
        <v>15151.651618080312</v>
      </c>
      <c r="G938">
        <v>6831.7432091506844</v>
      </c>
      <c r="H938">
        <v>21983.394827230997</v>
      </c>
      <c r="I938">
        <v>1.7516</v>
      </c>
      <c r="J938">
        <v>9.359</v>
      </c>
      <c r="K938">
        <v>2.5036</v>
      </c>
      <c r="L938">
        <v>0.65</v>
      </c>
      <c r="M938" t="s">
        <v>3183</v>
      </c>
      <c r="N938" t="s">
        <v>3183</v>
      </c>
    </row>
    <row r="939" spans="1:14" x14ac:dyDescent="0.25">
      <c r="A939" t="str">
        <f t="shared" si="14"/>
        <v>19_SO_3</v>
      </c>
      <c r="B939">
        <v>19</v>
      </c>
      <c r="C939" t="s">
        <v>493</v>
      </c>
      <c r="D939">
        <v>3</v>
      </c>
      <c r="E939">
        <v>1297503.0000000007</v>
      </c>
      <c r="F939">
        <v>23402.714185982706</v>
      </c>
      <c r="G939">
        <v>10374.13688439283</v>
      </c>
      <c r="H939">
        <v>33776.851070375538</v>
      </c>
      <c r="I939">
        <v>1.8037000000000001</v>
      </c>
      <c r="J939">
        <v>9.4740000000000002</v>
      </c>
      <c r="K939">
        <v>2.5653999999999999</v>
      </c>
      <c r="L939">
        <v>0.65</v>
      </c>
      <c r="M939" t="s">
        <v>3183</v>
      </c>
      <c r="N939" t="s">
        <v>3183</v>
      </c>
    </row>
    <row r="940" spans="1:14" x14ac:dyDescent="0.25">
      <c r="A940" t="str">
        <f t="shared" si="14"/>
        <v>19_SO_4</v>
      </c>
      <c r="B940">
        <v>19</v>
      </c>
      <c r="C940" t="s">
        <v>493</v>
      </c>
      <c r="D940">
        <v>4</v>
      </c>
      <c r="E940">
        <v>1730365.4196109371</v>
      </c>
      <c r="F940">
        <v>31786.021753868496</v>
      </c>
      <c r="G940">
        <v>14040.962932932234</v>
      </c>
      <c r="H940">
        <v>45826.98468680073</v>
      </c>
      <c r="I940">
        <v>1.837</v>
      </c>
      <c r="J940">
        <v>9.6170000000000009</v>
      </c>
      <c r="K940">
        <v>2.6105999999999998</v>
      </c>
      <c r="L940">
        <v>0.65</v>
      </c>
      <c r="M940" t="s">
        <v>3183</v>
      </c>
      <c r="N940" t="s">
        <v>3183</v>
      </c>
    </row>
    <row r="941" spans="1:14" x14ac:dyDescent="0.25">
      <c r="A941" t="str">
        <f t="shared" si="14"/>
        <v>19_SO_5</v>
      </c>
      <c r="B941">
        <v>19</v>
      </c>
      <c r="C941" t="s">
        <v>493</v>
      </c>
      <c r="D941">
        <v>5</v>
      </c>
      <c r="E941">
        <v>2162813.0963120386</v>
      </c>
      <c r="F941">
        <v>40255.233820627051</v>
      </c>
      <c r="G941">
        <v>17897.554442666518</v>
      </c>
      <c r="H941">
        <v>58152.788263293565</v>
      </c>
      <c r="I941">
        <v>1.8612</v>
      </c>
      <c r="J941">
        <v>9.8070000000000004</v>
      </c>
      <c r="K941">
        <v>2.6509999999999998</v>
      </c>
      <c r="L941">
        <v>0.65</v>
      </c>
      <c r="M941" t="s">
        <v>3183</v>
      </c>
      <c r="N941" t="s">
        <v>3183</v>
      </c>
    </row>
    <row r="942" spans="1:14" x14ac:dyDescent="0.25">
      <c r="A942" t="str">
        <f t="shared" si="14"/>
        <v>20_SO_1</v>
      </c>
      <c r="B942">
        <v>20</v>
      </c>
      <c r="C942" t="s">
        <v>493</v>
      </c>
      <c r="D942">
        <v>1</v>
      </c>
      <c r="E942">
        <v>482501.00000000006</v>
      </c>
      <c r="F942">
        <v>8012.3457842820435</v>
      </c>
      <c r="G942">
        <v>3715.1164581681373</v>
      </c>
      <c r="H942">
        <v>11727.462242450181</v>
      </c>
      <c r="I942">
        <v>1.6606000000000001</v>
      </c>
      <c r="J942">
        <v>10.178000000000001</v>
      </c>
      <c r="K942">
        <v>2.3984000000000001</v>
      </c>
      <c r="L942">
        <v>0.65</v>
      </c>
      <c r="M942" t="s">
        <v>3183</v>
      </c>
      <c r="N942" t="s">
        <v>3183</v>
      </c>
    </row>
    <row r="943" spans="1:14" x14ac:dyDescent="0.25">
      <c r="A943" t="str">
        <f t="shared" si="14"/>
        <v>20_SO_2</v>
      </c>
      <c r="B943">
        <v>20</v>
      </c>
      <c r="C943" t="s">
        <v>493</v>
      </c>
      <c r="D943">
        <v>2</v>
      </c>
      <c r="E943">
        <v>965002.00000000151</v>
      </c>
      <c r="F943">
        <v>16903.283593275748</v>
      </c>
      <c r="G943">
        <v>7574.5392316477673</v>
      </c>
      <c r="H943">
        <v>24477.822824923514</v>
      </c>
      <c r="I943">
        <v>1.7516</v>
      </c>
      <c r="J943">
        <v>10.375999999999999</v>
      </c>
      <c r="K943">
        <v>2.5044</v>
      </c>
      <c r="L943">
        <v>0.65</v>
      </c>
      <c r="M943" t="s">
        <v>3183</v>
      </c>
      <c r="N943" t="s">
        <v>3183</v>
      </c>
    </row>
    <row r="944" spans="1:14" x14ac:dyDescent="0.25">
      <c r="A944" t="str">
        <f t="shared" si="14"/>
        <v>20_SO_3</v>
      </c>
      <c r="B944">
        <v>20</v>
      </c>
      <c r="C944" t="s">
        <v>493</v>
      </c>
      <c r="D944">
        <v>3</v>
      </c>
      <c r="E944">
        <v>1447503.0000000014</v>
      </c>
      <c r="F944">
        <v>26108.224021333626</v>
      </c>
      <c r="G944">
        <v>11502.702548985299</v>
      </c>
      <c r="H944">
        <v>37610.926570318923</v>
      </c>
      <c r="I944">
        <v>1.8037000000000001</v>
      </c>
      <c r="J944">
        <v>10.505000000000001</v>
      </c>
      <c r="K944">
        <v>2.5661999999999998</v>
      </c>
      <c r="L944">
        <v>0.65</v>
      </c>
      <c r="M944" t="s">
        <v>3183</v>
      </c>
      <c r="N944" t="s">
        <v>3183</v>
      </c>
    </row>
    <row r="945" spans="1:14" x14ac:dyDescent="0.25">
      <c r="A945" t="str">
        <f t="shared" si="14"/>
        <v>20_SO_4</v>
      </c>
      <c r="B945">
        <v>20</v>
      </c>
      <c r="C945" t="s">
        <v>493</v>
      </c>
      <c r="D945">
        <v>4</v>
      </c>
      <c r="E945">
        <v>1930407.2021283137</v>
      </c>
      <c r="F945">
        <v>35460.697853330486</v>
      </c>
      <c r="G945">
        <v>15569.262350970192</v>
      </c>
      <c r="H945">
        <v>51029.960204300674</v>
      </c>
      <c r="I945">
        <v>1.837</v>
      </c>
      <c r="J945">
        <v>10.664</v>
      </c>
      <c r="K945">
        <v>2.6114000000000002</v>
      </c>
      <c r="L945">
        <v>0.65</v>
      </c>
      <c r="M945" t="s">
        <v>3183</v>
      </c>
      <c r="N945" t="s">
        <v>3183</v>
      </c>
    </row>
    <row r="946" spans="1:14" x14ac:dyDescent="0.25">
      <c r="A946" t="str">
        <f t="shared" si="14"/>
        <v>20_SO_5</v>
      </c>
      <c r="B946">
        <v>20</v>
      </c>
      <c r="C946" t="s">
        <v>493</v>
      </c>
      <c r="D946">
        <v>5</v>
      </c>
      <c r="E946">
        <v>2412848.7143004411</v>
      </c>
      <c r="F946">
        <v>44909.007317177071</v>
      </c>
      <c r="G946">
        <v>19846.669401353669</v>
      </c>
      <c r="H946">
        <v>64755.67671853074</v>
      </c>
      <c r="I946">
        <v>1.8612</v>
      </c>
      <c r="J946">
        <v>10.875</v>
      </c>
      <c r="K946">
        <v>2.6516999999999999</v>
      </c>
      <c r="L946">
        <v>0.65</v>
      </c>
      <c r="M946" t="s">
        <v>3183</v>
      </c>
      <c r="N946" t="s">
        <v>3183</v>
      </c>
    </row>
    <row r="947" spans="1:14" x14ac:dyDescent="0.25">
      <c r="A947" t="str">
        <f t="shared" si="14"/>
        <v>21_SO_1</v>
      </c>
      <c r="B947">
        <v>21</v>
      </c>
      <c r="C947" t="s">
        <v>493</v>
      </c>
      <c r="D947">
        <v>1</v>
      </c>
      <c r="E947">
        <v>651241.99999999988</v>
      </c>
      <c r="F947">
        <v>10814.435811008503</v>
      </c>
      <c r="G947">
        <v>4943.0526842021818</v>
      </c>
      <c r="H947">
        <v>15757.488495210684</v>
      </c>
      <c r="I947">
        <v>1.6606000000000001</v>
      </c>
      <c r="J947">
        <v>13.542999999999999</v>
      </c>
      <c r="K947">
        <v>2.4001999999999999</v>
      </c>
      <c r="L947">
        <v>0.65</v>
      </c>
      <c r="M947" t="s">
        <v>3183</v>
      </c>
      <c r="N947" t="s">
        <v>3183</v>
      </c>
    </row>
    <row r="948" spans="1:14" x14ac:dyDescent="0.25">
      <c r="A948" t="str">
        <f t="shared" si="14"/>
        <v>21_SO_2</v>
      </c>
      <c r="B948">
        <v>21</v>
      </c>
      <c r="C948" t="s">
        <v>493</v>
      </c>
      <c r="D948">
        <v>2</v>
      </c>
      <c r="E948">
        <v>1302484.0000000012</v>
      </c>
      <c r="F948">
        <v>22814.72621580496</v>
      </c>
      <c r="G948">
        <v>10079.363626836677</v>
      </c>
      <c r="H948">
        <v>32894.089842641639</v>
      </c>
      <c r="I948">
        <v>1.7516</v>
      </c>
      <c r="J948">
        <v>13.807</v>
      </c>
      <c r="K948">
        <v>2.5061</v>
      </c>
      <c r="L948">
        <v>0.65</v>
      </c>
      <c r="M948" t="s">
        <v>3183</v>
      </c>
      <c r="N948" t="s">
        <v>3183</v>
      </c>
    </row>
    <row r="949" spans="1:14" x14ac:dyDescent="0.25">
      <c r="A949" t="str">
        <f t="shared" si="14"/>
        <v>21_SO_3</v>
      </c>
      <c r="B949">
        <v>21</v>
      </c>
      <c r="C949" t="s">
        <v>493</v>
      </c>
      <c r="D949">
        <v>3</v>
      </c>
      <c r="E949">
        <v>1953726.0000000021</v>
      </c>
      <c r="F949">
        <v>35238.83272387286</v>
      </c>
      <c r="G949">
        <v>15308.402312731772</v>
      </c>
      <c r="H949">
        <v>50547.23503660463</v>
      </c>
      <c r="I949">
        <v>1.8037000000000001</v>
      </c>
      <c r="J949">
        <v>13.98</v>
      </c>
      <c r="K949">
        <v>2.5678999999999998</v>
      </c>
      <c r="L949">
        <v>0.65</v>
      </c>
      <c r="M949" t="s">
        <v>3183</v>
      </c>
      <c r="N949" t="s">
        <v>3183</v>
      </c>
    </row>
    <row r="950" spans="1:14" x14ac:dyDescent="0.25">
      <c r="A950" t="str">
        <f t="shared" si="14"/>
        <v>21_SO_4</v>
      </c>
      <c r="B950">
        <v>21</v>
      </c>
      <c r="C950" t="s">
        <v>493</v>
      </c>
      <c r="D950">
        <v>4</v>
      </c>
      <c r="E950">
        <v>2605512.2106035934</v>
      </c>
      <c r="F950">
        <v>47862.068247316995</v>
      </c>
      <c r="G950">
        <v>20722.926440883002</v>
      </c>
      <c r="H950">
        <v>68584.994688199993</v>
      </c>
      <c r="I950">
        <v>1.837</v>
      </c>
      <c r="J950">
        <v>14.194000000000001</v>
      </c>
      <c r="K950">
        <v>2.6128999999999998</v>
      </c>
      <c r="L950">
        <v>0.65</v>
      </c>
      <c r="M950" t="s">
        <v>3183</v>
      </c>
      <c r="N950" t="s">
        <v>3183</v>
      </c>
    </row>
    <row r="951" spans="1:14" x14ac:dyDescent="0.25">
      <c r="A951" t="str">
        <f t="shared" si="14"/>
        <v>21_SO_5</v>
      </c>
      <c r="B951">
        <v>21</v>
      </c>
      <c r="C951" t="s">
        <v>493</v>
      </c>
      <c r="D951">
        <v>5</v>
      </c>
      <c r="E951">
        <v>3256673.9186000582</v>
      </c>
      <c r="F951">
        <v>60614.655188803765</v>
      </c>
      <c r="G951">
        <v>26419.388584260632</v>
      </c>
      <c r="H951">
        <v>87034.04377306439</v>
      </c>
      <c r="I951">
        <v>1.8612</v>
      </c>
      <c r="J951">
        <v>14.476000000000001</v>
      </c>
      <c r="K951">
        <v>2.6530999999999998</v>
      </c>
      <c r="L951">
        <v>0.65</v>
      </c>
      <c r="M951" t="s">
        <v>3183</v>
      </c>
      <c r="N951" t="s">
        <v>3183</v>
      </c>
    </row>
    <row r="952" spans="1:14" x14ac:dyDescent="0.25">
      <c r="A952" t="str">
        <f t="shared" si="14"/>
        <v>1_SW_1</v>
      </c>
      <c r="B952">
        <v>1</v>
      </c>
      <c r="C952" t="s">
        <v>15</v>
      </c>
      <c r="D952">
        <v>1</v>
      </c>
      <c r="E952">
        <v>1301</v>
      </c>
      <c r="F952">
        <v>23.279570582565213</v>
      </c>
      <c r="G952">
        <v>120.04988769848029</v>
      </c>
      <c r="H952">
        <v>143.3294582810455</v>
      </c>
      <c r="I952">
        <v>1.7894000000000001</v>
      </c>
      <c r="J952">
        <v>0.32900000000000001</v>
      </c>
      <c r="K952">
        <v>5.4229000000000003</v>
      </c>
      <c r="L952">
        <v>0.2</v>
      </c>
      <c r="M952" t="s">
        <v>3183</v>
      </c>
      <c r="N952" t="s">
        <v>3183</v>
      </c>
    </row>
    <row r="953" spans="1:14" x14ac:dyDescent="0.25">
      <c r="A953" t="str">
        <f t="shared" si="14"/>
        <v>1_SW_2</v>
      </c>
      <c r="B953">
        <v>1</v>
      </c>
      <c r="C953" t="s">
        <v>15</v>
      </c>
      <c r="D953">
        <v>2</v>
      </c>
      <c r="E953">
        <v>2602.0000000000014</v>
      </c>
      <c r="F953">
        <v>48.986529925057276</v>
      </c>
      <c r="G953">
        <v>240.57916387275949</v>
      </c>
      <c r="H953">
        <v>289.56569379781678</v>
      </c>
      <c r="I953">
        <v>1.8826000000000001</v>
      </c>
      <c r="J953">
        <v>0.33</v>
      </c>
      <c r="K953">
        <v>5.5346000000000002</v>
      </c>
      <c r="L953">
        <v>0.2</v>
      </c>
      <c r="M953" t="s">
        <v>3183</v>
      </c>
      <c r="N953" t="s">
        <v>3183</v>
      </c>
    </row>
    <row r="954" spans="1:14" x14ac:dyDescent="0.25">
      <c r="A954" t="str">
        <f t="shared" si="14"/>
        <v>1_SW_3</v>
      </c>
      <c r="B954">
        <v>1</v>
      </c>
      <c r="C954" t="s">
        <v>15</v>
      </c>
      <c r="D954">
        <v>3</v>
      </c>
      <c r="E954">
        <v>3903.0000000000032</v>
      </c>
      <c r="F954">
        <v>75.53244559213131</v>
      </c>
      <c r="G954">
        <v>361.12359407424196</v>
      </c>
      <c r="H954">
        <v>436.65603966637326</v>
      </c>
      <c r="I954">
        <v>1.9352</v>
      </c>
      <c r="J954">
        <v>0.33</v>
      </c>
      <c r="K954">
        <v>5.5937000000000001</v>
      </c>
      <c r="L954">
        <v>0.2</v>
      </c>
      <c r="M954" t="s">
        <v>3183</v>
      </c>
      <c r="N954" t="s">
        <v>3183</v>
      </c>
    </row>
    <row r="955" spans="1:14" x14ac:dyDescent="0.25">
      <c r="A955" t="str">
        <f t="shared" si="14"/>
        <v>1_SW_4</v>
      </c>
      <c r="B955">
        <v>1</v>
      </c>
      <c r="C955" t="s">
        <v>15</v>
      </c>
      <c r="D955">
        <v>4</v>
      </c>
      <c r="E955">
        <v>5205.4923369019298</v>
      </c>
      <c r="F955">
        <v>102.47417720727384</v>
      </c>
      <c r="G955">
        <v>482.13918927696704</v>
      </c>
      <c r="H955">
        <v>584.61336648424094</v>
      </c>
      <c r="I955">
        <v>1.9685999999999999</v>
      </c>
      <c r="J955">
        <v>0.33</v>
      </c>
      <c r="K955">
        <v>5.6383000000000001</v>
      </c>
      <c r="L955">
        <v>0.2</v>
      </c>
      <c r="M955" t="s">
        <v>3183</v>
      </c>
      <c r="N955" t="s">
        <v>3183</v>
      </c>
    </row>
    <row r="956" spans="1:14" x14ac:dyDescent="0.25">
      <c r="A956" t="str">
        <f t="shared" si="14"/>
        <v>1_SW_5</v>
      </c>
      <c r="B956">
        <v>1</v>
      </c>
      <c r="C956" t="s">
        <v>15</v>
      </c>
      <c r="D956">
        <v>5</v>
      </c>
      <c r="E956">
        <v>6506.322535476801</v>
      </c>
      <c r="F956">
        <v>129.69852522896343</v>
      </c>
      <c r="G956">
        <v>604.10985112398339</v>
      </c>
      <c r="H956">
        <v>733.80837635294688</v>
      </c>
      <c r="I956">
        <v>1.9934000000000001</v>
      </c>
      <c r="J956">
        <v>0.33100000000000002</v>
      </c>
      <c r="K956">
        <v>5.6855000000000002</v>
      </c>
      <c r="L956">
        <v>0.2</v>
      </c>
      <c r="M956" t="s">
        <v>3183</v>
      </c>
      <c r="N956" t="s">
        <v>3183</v>
      </c>
    </row>
    <row r="957" spans="1:14" x14ac:dyDescent="0.25">
      <c r="A957" t="str">
        <f t="shared" si="14"/>
        <v>2_SW_1</v>
      </c>
      <c r="B957">
        <v>2</v>
      </c>
      <c r="C957" t="s">
        <v>15</v>
      </c>
      <c r="D957">
        <v>1</v>
      </c>
      <c r="E957">
        <v>7201.0000000000055</v>
      </c>
      <c r="F957">
        <v>128.85179689857961</v>
      </c>
      <c r="G957">
        <v>192.18402796127819</v>
      </c>
      <c r="H957">
        <v>321.03582485985783</v>
      </c>
      <c r="I957">
        <v>1.7894000000000001</v>
      </c>
      <c r="J957">
        <v>0.52700000000000002</v>
      </c>
      <c r="K957">
        <v>3.4615</v>
      </c>
      <c r="L957">
        <v>0.2</v>
      </c>
      <c r="M957" t="s">
        <v>3183</v>
      </c>
      <c r="N957" t="s">
        <v>3183</v>
      </c>
    </row>
    <row r="958" spans="1:14" x14ac:dyDescent="0.25">
      <c r="A958" t="str">
        <f t="shared" si="14"/>
        <v>2_SW_2</v>
      </c>
      <c r="B958">
        <v>2</v>
      </c>
      <c r="C958" t="s">
        <v>15</v>
      </c>
      <c r="D958">
        <v>2</v>
      </c>
      <c r="E958">
        <v>14402</v>
      </c>
      <c r="F958">
        <v>271.13912528081272</v>
      </c>
      <c r="G958">
        <v>386.87562641135924</v>
      </c>
      <c r="H958">
        <v>658.01475169217201</v>
      </c>
      <c r="I958">
        <v>1.8826000000000001</v>
      </c>
      <c r="J958">
        <v>0.53</v>
      </c>
      <c r="K958">
        <v>3.5722</v>
      </c>
      <c r="L958">
        <v>0.2</v>
      </c>
      <c r="M958" t="s">
        <v>3183</v>
      </c>
      <c r="N958" t="s">
        <v>3183</v>
      </c>
    </row>
    <row r="959" spans="1:14" x14ac:dyDescent="0.25">
      <c r="A959" t="str">
        <f t="shared" si="14"/>
        <v>2_SW_3</v>
      </c>
      <c r="B959">
        <v>2</v>
      </c>
      <c r="C959" t="s">
        <v>15</v>
      </c>
      <c r="D959">
        <v>3</v>
      </c>
      <c r="E959">
        <v>21603.000000000018</v>
      </c>
      <c r="F959">
        <v>418.07005434968278</v>
      </c>
      <c r="G959">
        <v>581.64649208063565</v>
      </c>
      <c r="H959">
        <v>999.71654643031843</v>
      </c>
      <c r="I959">
        <v>1.9352</v>
      </c>
      <c r="J959">
        <v>0.53100000000000003</v>
      </c>
      <c r="K959">
        <v>3.6309999999999998</v>
      </c>
      <c r="L959">
        <v>0.2</v>
      </c>
      <c r="M959" t="s">
        <v>3183</v>
      </c>
      <c r="N959" t="s">
        <v>3183</v>
      </c>
    </row>
    <row r="960" spans="1:14" x14ac:dyDescent="0.25">
      <c r="A960" t="str">
        <f t="shared" si="14"/>
        <v>2_SW_4</v>
      </c>
      <c r="B960">
        <v>2</v>
      </c>
      <c r="C960" t="s">
        <v>15</v>
      </c>
      <c r="D960">
        <v>4</v>
      </c>
      <c r="E960">
        <v>28812.260044604765</v>
      </c>
      <c r="F960">
        <v>567.19181404271922</v>
      </c>
      <c r="G960">
        <v>778.88191314104256</v>
      </c>
      <c r="H960">
        <v>1346.0737271837618</v>
      </c>
      <c r="I960">
        <v>1.9685999999999999</v>
      </c>
      <c r="J960">
        <v>0.53300000000000003</v>
      </c>
      <c r="K960">
        <v>3.6755</v>
      </c>
      <c r="L960">
        <v>0.2</v>
      </c>
      <c r="M960" t="s">
        <v>3183</v>
      </c>
      <c r="N960" t="s">
        <v>3183</v>
      </c>
    </row>
    <row r="961" spans="1:14" x14ac:dyDescent="0.25">
      <c r="A961" t="str">
        <f t="shared" si="14"/>
        <v>2_SW_5</v>
      </c>
      <c r="B961">
        <v>2</v>
      </c>
      <c r="C961" t="s">
        <v>15</v>
      </c>
      <c r="D961">
        <v>5</v>
      </c>
      <c r="E961">
        <v>36012.320198284753</v>
      </c>
      <c r="F961">
        <v>717.877847942941</v>
      </c>
      <c r="G961">
        <v>981.11306741780754</v>
      </c>
      <c r="H961">
        <v>1698.9909153607487</v>
      </c>
      <c r="I961">
        <v>1.9934000000000001</v>
      </c>
      <c r="J961">
        <v>0.53800000000000003</v>
      </c>
      <c r="K961">
        <v>3.7212999999999998</v>
      </c>
      <c r="L961">
        <v>0.2</v>
      </c>
      <c r="M961" t="s">
        <v>3183</v>
      </c>
      <c r="N961" t="s">
        <v>3183</v>
      </c>
    </row>
    <row r="962" spans="1:14" x14ac:dyDescent="0.25">
      <c r="A962" t="str">
        <f t="shared" si="14"/>
        <v>3_SW_1</v>
      </c>
      <c r="B962">
        <v>3</v>
      </c>
      <c r="C962" t="s">
        <v>15</v>
      </c>
      <c r="D962">
        <v>1</v>
      </c>
      <c r="E962">
        <v>16501.000000000018</v>
      </c>
      <c r="F962">
        <v>295.26225532890737</v>
      </c>
      <c r="G962">
        <v>306.2871225587923</v>
      </c>
      <c r="H962">
        <v>601.54937788769962</v>
      </c>
      <c r="I962">
        <v>1.7894000000000001</v>
      </c>
      <c r="J962">
        <v>0.83899999999999997</v>
      </c>
      <c r="K962">
        <v>3.2202000000000002</v>
      </c>
      <c r="L962">
        <v>0.2</v>
      </c>
      <c r="M962" t="s">
        <v>3183</v>
      </c>
      <c r="N962" t="s">
        <v>3183</v>
      </c>
    </row>
    <row r="963" spans="1:14" x14ac:dyDescent="0.25">
      <c r="A963" t="str">
        <f t="shared" si="14"/>
        <v>3_SW_2</v>
      </c>
      <c r="B963">
        <v>3</v>
      </c>
      <c r="C963" t="s">
        <v>15</v>
      </c>
      <c r="D963">
        <v>2</v>
      </c>
      <c r="E963">
        <v>33002.00000000008</v>
      </c>
      <c r="F963">
        <v>621.31186033310587</v>
      </c>
      <c r="G963">
        <v>618.29003079059112</v>
      </c>
      <c r="H963">
        <v>1239.601891123697</v>
      </c>
      <c r="I963">
        <v>1.8826000000000001</v>
      </c>
      <c r="J963">
        <v>0.84699999999999998</v>
      </c>
      <c r="K963">
        <v>3.3308</v>
      </c>
      <c r="L963">
        <v>0.2</v>
      </c>
      <c r="M963" t="s">
        <v>3183</v>
      </c>
      <c r="N963" t="s">
        <v>3183</v>
      </c>
    </row>
    <row r="964" spans="1:14" x14ac:dyDescent="0.25">
      <c r="A964" t="str">
        <f t="shared" si="14"/>
        <v>3_SW_3</v>
      </c>
      <c r="B964">
        <v>3</v>
      </c>
      <c r="C964" t="s">
        <v>15</v>
      </c>
      <c r="D964">
        <v>3</v>
      </c>
      <c r="E964">
        <v>49503.000000000087</v>
      </c>
      <c r="F964">
        <v>958.00221730650105</v>
      </c>
      <c r="G964">
        <v>930.47362165438506</v>
      </c>
      <c r="H964">
        <v>1888.475838960886</v>
      </c>
      <c r="I964">
        <v>1.9352</v>
      </c>
      <c r="J964">
        <v>0.85</v>
      </c>
      <c r="K964">
        <v>3.3895</v>
      </c>
      <c r="L964">
        <v>0.2</v>
      </c>
      <c r="M964" t="s">
        <v>3183</v>
      </c>
      <c r="N964" t="s">
        <v>3183</v>
      </c>
    </row>
    <row r="965" spans="1:14" x14ac:dyDescent="0.25">
      <c r="A965" t="str">
        <f t="shared" si="14"/>
        <v>3_SW_4</v>
      </c>
      <c r="B965">
        <v>3</v>
      </c>
      <c r="C965" t="s">
        <v>15</v>
      </c>
      <c r="D965">
        <v>4</v>
      </c>
      <c r="E965">
        <v>66022.92778725503</v>
      </c>
      <c r="F965">
        <v>1299.7128348172339</v>
      </c>
      <c r="G965">
        <v>1248.2749490715275</v>
      </c>
      <c r="H965">
        <v>2547.9877838887614</v>
      </c>
      <c r="I965">
        <v>1.9685999999999999</v>
      </c>
      <c r="J965">
        <v>0.85499999999999998</v>
      </c>
      <c r="K965">
        <v>3.4340000000000002</v>
      </c>
      <c r="L965">
        <v>0.2</v>
      </c>
      <c r="M965" t="s">
        <v>3183</v>
      </c>
      <c r="N965" t="s">
        <v>3183</v>
      </c>
    </row>
    <row r="966" spans="1:14" x14ac:dyDescent="0.25">
      <c r="A966" t="str">
        <f t="shared" si="14"/>
        <v>3_SW_5</v>
      </c>
      <c r="B966">
        <v>3</v>
      </c>
      <c r="C966" t="s">
        <v>15</v>
      </c>
      <c r="D966">
        <v>5</v>
      </c>
      <c r="E966">
        <v>82521.774141354894</v>
      </c>
      <c r="F966">
        <v>1645.007966797174</v>
      </c>
      <c r="G966">
        <v>1577.4636095553485</v>
      </c>
      <c r="H966">
        <v>3222.4715763525228</v>
      </c>
      <c r="I966">
        <v>1.9934000000000001</v>
      </c>
      <c r="J966">
        <v>0.86399999999999999</v>
      </c>
      <c r="K966">
        <v>3.4796999999999998</v>
      </c>
      <c r="L966">
        <v>0.2</v>
      </c>
      <c r="M966" t="s">
        <v>3183</v>
      </c>
      <c r="N966" t="s">
        <v>3183</v>
      </c>
    </row>
    <row r="967" spans="1:14" x14ac:dyDescent="0.25">
      <c r="A967" t="str">
        <f t="shared" si="14"/>
        <v>4_SW_1</v>
      </c>
      <c r="B967">
        <v>4</v>
      </c>
      <c r="C967" t="s">
        <v>15</v>
      </c>
      <c r="D967">
        <v>1</v>
      </c>
      <c r="E967">
        <v>26501.000000000033</v>
      </c>
      <c r="F967">
        <v>474.19823213571158</v>
      </c>
      <c r="G967">
        <v>429.57092591703019</v>
      </c>
      <c r="H967">
        <v>903.76915805274177</v>
      </c>
      <c r="I967">
        <v>1.7894000000000001</v>
      </c>
      <c r="J967">
        <v>1.177</v>
      </c>
      <c r="K967">
        <v>3.1518999999999999</v>
      </c>
      <c r="L967">
        <v>0.2</v>
      </c>
      <c r="M967" t="s">
        <v>3183</v>
      </c>
      <c r="N967" t="s">
        <v>3183</v>
      </c>
    </row>
    <row r="968" spans="1:14" x14ac:dyDescent="0.25">
      <c r="A968" t="str">
        <f t="shared" ref="A968:A1031" si="15">B968&amp;"_"&amp;C968&amp;"_"&amp;D968</f>
        <v>4_SW_2</v>
      </c>
      <c r="B968">
        <v>4</v>
      </c>
      <c r="C968" t="s">
        <v>15</v>
      </c>
      <c r="D968">
        <v>2</v>
      </c>
      <c r="E968">
        <v>53002.000000000036</v>
      </c>
      <c r="F968">
        <v>997.84168296998041</v>
      </c>
      <c r="G968">
        <v>868.32398494745962</v>
      </c>
      <c r="H968">
        <v>1866.16566791744</v>
      </c>
      <c r="I968">
        <v>1.8826000000000001</v>
      </c>
      <c r="J968">
        <v>1.1890000000000001</v>
      </c>
      <c r="K968">
        <v>3.2625000000000002</v>
      </c>
      <c r="L968">
        <v>0.2</v>
      </c>
      <c r="M968" t="s">
        <v>3183</v>
      </c>
      <c r="N968" t="s">
        <v>3183</v>
      </c>
    </row>
    <row r="969" spans="1:14" x14ac:dyDescent="0.25">
      <c r="A969" t="str">
        <f t="shared" si="15"/>
        <v>4_SW_3</v>
      </c>
      <c r="B969">
        <v>4</v>
      </c>
      <c r="C969" t="s">
        <v>15</v>
      </c>
      <c r="D969">
        <v>3</v>
      </c>
      <c r="E969">
        <v>79503.000000000029</v>
      </c>
      <c r="F969">
        <v>1538.5744355396419</v>
      </c>
      <c r="G969">
        <v>1307.3673018835068</v>
      </c>
      <c r="H969">
        <v>2845.9417374231489</v>
      </c>
      <c r="I969">
        <v>1.9352</v>
      </c>
      <c r="J969">
        <v>1.194</v>
      </c>
      <c r="K969">
        <v>3.3212999999999999</v>
      </c>
      <c r="L969">
        <v>0.2</v>
      </c>
      <c r="M969" t="s">
        <v>3183</v>
      </c>
      <c r="N969" t="s">
        <v>3183</v>
      </c>
    </row>
    <row r="970" spans="1:14" x14ac:dyDescent="0.25">
      <c r="A970" t="str">
        <f t="shared" si="15"/>
        <v>4_SW_4</v>
      </c>
      <c r="B970">
        <v>4</v>
      </c>
      <c r="C970" t="s">
        <v>15</v>
      </c>
      <c r="D970">
        <v>4</v>
      </c>
      <c r="E970">
        <v>106034.39847827662</v>
      </c>
      <c r="F970">
        <v>2087.3698464027416</v>
      </c>
      <c r="G970">
        <v>1755.4352407665338</v>
      </c>
      <c r="H970">
        <v>3842.8050871692753</v>
      </c>
      <c r="I970">
        <v>1.9685999999999999</v>
      </c>
      <c r="J970">
        <v>1.202</v>
      </c>
      <c r="K970">
        <v>3.3658000000000001</v>
      </c>
      <c r="L970">
        <v>0.2</v>
      </c>
      <c r="M970" t="s">
        <v>3183</v>
      </c>
      <c r="N970" t="s">
        <v>3183</v>
      </c>
    </row>
    <row r="971" spans="1:14" x14ac:dyDescent="0.25">
      <c r="A971" t="str">
        <f t="shared" si="15"/>
        <v>4_SW_5</v>
      </c>
      <c r="B971">
        <v>4</v>
      </c>
      <c r="C971" t="s">
        <v>15</v>
      </c>
      <c r="D971">
        <v>5</v>
      </c>
      <c r="E971">
        <v>132531.93967153749</v>
      </c>
      <c r="F971">
        <v>2641.9220730920579</v>
      </c>
      <c r="G971">
        <v>2221.7963792211881</v>
      </c>
      <c r="H971">
        <v>4863.7184523132455</v>
      </c>
      <c r="I971">
        <v>1.9934000000000001</v>
      </c>
      <c r="J971">
        <v>1.2170000000000001</v>
      </c>
      <c r="K971">
        <v>3.4115000000000002</v>
      </c>
      <c r="L971">
        <v>0.2</v>
      </c>
      <c r="M971" t="s">
        <v>3183</v>
      </c>
      <c r="N971" t="s">
        <v>3183</v>
      </c>
    </row>
    <row r="972" spans="1:14" x14ac:dyDescent="0.25">
      <c r="A972" t="str">
        <f t="shared" si="15"/>
        <v>5_SW_1</v>
      </c>
      <c r="B972">
        <v>5</v>
      </c>
      <c r="C972" t="s">
        <v>15</v>
      </c>
      <c r="D972">
        <v>1</v>
      </c>
      <c r="E972">
        <v>36501.000000000022</v>
      </c>
      <c r="F972">
        <v>653.13420894251567</v>
      </c>
      <c r="G972">
        <v>552.85472927526655</v>
      </c>
      <c r="H972">
        <v>1205.9889382177821</v>
      </c>
      <c r="I972">
        <v>1.7894000000000001</v>
      </c>
      <c r="J972">
        <v>1.5149999999999999</v>
      </c>
      <c r="K972">
        <v>3.1211000000000002</v>
      </c>
      <c r="L972">
        <v>0.2</v>
      </c>
      <c r="M972" t="s">
        <v>3183</v>
      </c>
      <c r="N972" t="s">
        <v>3183</v>
      </c>
    </row>
    <row r="973" spans="1:14" x14ac:dyDescent="0.25">
      <c r="A973" t="str">
        <f t="shared" si="15"/>
        <v>5_SW_2</v>
      </c>
      <c r="B973">
        <v>5</v>
      </c>
      <c r="C973" t="s">
        <v>15</v>
      </c>
      <c r="D973">
        <v>2</v>
      </c>
      <c r="E973">
        <v>73002.000000000116</v>
      </c>
      <c r="F973">
        <v>1374.3715056068534</v>
      </c>
      <c r="G973">
        <v>1118.357939104319</v>
      </c>
      <c r="H973">
        <v>2492.7294447111726</v>
      </c>
      <c r="I973">
        <v>1.8826000000000001</v>
      </c>
      <c r="J973">
        <v>1.532</v>
      </c>
      <c r="K973">
        <v>3.2317</v>
      </c>
      <c r="L973">
        <v>0.2</v>
      </c>
      <c r="M973" t="s">
        <v>3183</v>
      </c>
      <c r="N973" t="s">
        <v>3183</v>
      </c>
    </row>
    <row r="974" spans="1:14" x14ac:dyDescent="0.25">
      <c r="A974" t="str">
        <f t="shared" si="15"/>
        <v>5_SW_3</v>
      </c>
      <c r="B974">
        <v>5</v>
      </c>
      <c r="C974" t="s">
        <v>15</v>
      </c>
      <c r="D974">
        <v>3</v>
      </c>
      <c r="E974">
        <v>109503.00000000022</v>
      </c>
      <c r="F974">
        <v>2119.1466537727802</v>
      </c>
      <c r="G974">
        <v>1684.2609821125482</v>
      </c>
      <c r="H974">
        <v>3803.4076358853281</v>
      </c>
      <c r="I974">
        <v>1.9352</v>
      </c>
      <c r="J974">
        <v>1.538</v>
      </c>
      <c r="K974">
        <v>3.2904</v>
      </c>
      <c r="L974">
        <v>0.2</v>
      </c>
      <c r="M974" t="s">
        <v>3183</v>
      </c>
      <c r="N974" t="s">
        <v>3183</v>
      </c>
    </row>
    <row r="975" spans="1:14" x14ac:dyDescent="0.25">
      <c r="A975" t="str">
        <f t="shared" si="15"/>
        <v>5_SW_4</v>
      </c>
      <c r="B975">
        <v>5</v>
      </c>
      <c r="C975" t="s">
        <v>15</v>
      </c>
      <c r="D975">
        <v>4</v>
      </c>
      <c r="E975">
        <v>146045.86916929838</v>
      </c>
      <c r="F975">
        <v>2875.02685798824</v>
      </c>
      <c r="G975">
        <v>2262.5955324614056</v>
      </c>
      <c r="H975">
        <v>5137.6223904496455</v>
      </c>
      <c r="I975">
        <v>1.9685999999999999</v>
      </c>
      <c r="J975">
        <v>1.55</v>
      </c>
      <c r="K975">
        <v>3.3349000000000002</v>
      </c>
      <c r="L975">
        <v>0.2</v>
      </c>
      <c r="M975" t="s">
        <v>3183</v>
      </c>
      <c r="N975" t="s">
        <v>3183</v>
      </c>
    </row>
    <row r="976" spans="1:14" x14ac:dyDescent="0.25">
      <c r="A976" t="str">
        <f t="shared" si="15"/>
        <v>5_SW_5</v>
      </c>
      <c r="B976">
        <v>5</v>
      </c>
      <c r="C976" t="s">
        <v>15</v>
      </c>
      <c r="D976">
        <v>5</v>
      </c>
      <c r="E976">
        <v>182542.10520172055</v>
      </c>
      <c r="F976">
        <v>3638.8361793869299</v>
      </c>
      <c r="G976">
        <v>2866.1291488868519</v>
      </c>
      <c r="H976">
        <v>6504.9653282737818</v>
      </c>
      <c r="I976">
        <v>1.9934000000000001</v>
      </c>
      <c r="J976">
        <v>1.57</v>
      </c>
      <c r="K976">
        <v>3.3805999999999998</v>
      </c>
      <c r="L976">
        <v>0.2</v>
      </c>
      <c r="M976" t="s">
        <v>3183</v>
      </c>
      <c r="N976" t="s">
        <v>3183</v>
      </c>
    </row>
    <row r="977" spans="1:14" x14ac:dyDescent="0.25">
      <c r="A977" t="str">
        <f t="shared" si="15"/>
        <v>6_SW_1</v>
      </c>
      <c r="B977">
        <v>6</v>
      </c>
      <c r="C977" t="s">
        <v>15</v>
      </c>
      <c r="D977">
        <v>1</v>
      </c>
      <c r="E977">
        <v>46501.000000000022</v>
      </c>
      <c r="F977">
        <v>832.07018574932124</v>
      </c>
      <c r="G977">
        <v>676.13853263349949</v>
      </c>
      <c r="H977">
        <v>1508.2087183828207</v>
      </c>
      <c r="I977">
        <v>1.7894000000000001</v>
      </c>
      <c r="J977">
        <v>1.8520000000000001</v>
      </c>
      <c r="K977">
        <v>3.1034999999999999</v>
      </c>
      <c r="L977">
        <v>0.2</v>
      </c>
      <c r="M977" t="s">
        <v>3183</v>
      </c>
      <c r="N977" t="s">
        <v>3183</v>
      </c>
    </row>
    <row r="978" spans="1:14" x14ac:dyDescent="0.25">
      <c r="A978" t="str">
        <f t="shared" si="15"/>
        <v>6_SW_2</v>
      </c>
      <c r="B978">
        <v>6</v>
      </c>
      <c r="C978" t="s">
        <v>15</v>
      </c>
      <c r="D978">
        <v>2</v>
      </c>
      <c r="E978">
        <v>93001.999999999985</v>
      </c>
      <c r="F978">
        <v>1750.9013282437284</v>
      </c>
      <c r="G978">
        <v>1368.3918932612132</v>
      </c>
      <c r="H978">
        <v>3119.2932215049414</v>
      </c>
      <c r="I978">
        <v>1.8826000000000001</v>
      </c>
      <c r="J978">
        <v>1.875</v>
      </c>
      <c r="K978">
        <v>3.2141000000000002</v>
      </c>
      <c r="L978">
        <v>0.2</v>
      </c>
      <c r="M978" t="s">
        <v>3183</v>
      </c>
      <c r="N978" t="s">
        <v>3183</v>
      </c>
    </row>
    <row r="979" spans="1:14" x14ac:dyDescent="0.25">
      <c r="A979" t="str">
        <f t="shared" si="15"/>
        <v>6_SW_3</v>
      </c>
      <c r="B979">
        <v>6</v>
      </c>
      <c r="C979" t="s">
        <v>15</v>
      </c>
      <c r="D979">
        <v>3</v>
      </c>
      <c r="E979">
        <v>139503.00000000003</v>
      </c>
      <c r="F979">
        <v>2699.7188720059194</v>
      </c>
      <c r="G979">
        <v>2061.1546623417221</v>
      </c>
      <c r="H979">
        <v>4760.8735343476419</v>
      </c>
      <c r="I979">
        <v>1.9352</v>
      </c>
      <c r="J979">
        <v>1.8819999999999999</v>
      </c>
      <c r="K979">
        <v>3.2728000000000002</v>
      </c>
      <c r="L979">
        <v>0.2</v>
      </c>
      <c r="M979" t="s">
        <v>3183</v>
      </c>
      <c r="N979" t="s">
        <v>3183</v>
      </c>
    </row>
    <row r="980" spans="1:14" x14ac:dyDescent="0.25">
      <c r="A980" t="str">
        <f t="shared" si="15"/>
        <v>6_SW_4</v>
      </c>
      <c r="B980">
        <v>6</v>
      </c>
      <c r="C980" t="s">
        <v>15</v>
      </c>
      <c r="D980">
        <v>4</v>
      </c>
      <c r="E980">
        <v>186057.33986031948</v>
      </c>
      <c r="F980">
        <v>3662.6838695737442</v>
      </c>
      <c r="G980">
        <v>2769.7558241564516</v>
      </c>
      <c r="H980">
        <v>6432.4396937301954</v>
      </c>
      <c r="I980">
        <v>1.9685999999999999</v>
      </c>
      <c r="J980">
        <v>1.897</v>
      </c>
      <c r="K980">
        <v>3.3174000000000001</v>
      </c>
      <c r="L980">
        <v>0.2</v>
      </c>
      <c r="M980" t="s">
        <v>3183</v>
      </c>
      <c r="N980" t="s">
        <v>3183</v>
      </c>
    </row>
    <row r="981" spans="1:14" x14ac:dyDescent="0.25">
      <c r="A981" t="str">
        <f t="shared" si="15"/>
        <v>6_SW_5</v>
      </c>
      <c r="B981">
        <v>6</v>
      </c>
      <c r="C981" t="s">
        <v>15</v>
      </c>
      <c r="D981">
        <v>5</v>
      </c>
      <c r="E981">
        <v>232552.27073190286</v>
      </c>
      <c r="F981">
        <v>4635.7502856818091</v>
      </c>
      <c r="G981">
        <v>3510.4619185526899</v>
      </c>
      <c r="H981">
        <v>8146.212204234499</v>
      </c>
      <c r="I981">
        <v>1.9934000000000001</v>
      </c>
      <c r="J981">
        <v>1.9239999999999999</v>
      </c>
      <c r="K981">
        <v>3.3631000000000002</v>
      </c>
      <c r="L981">
        <v>0.2</v>
      </c>
      <c r="M981" t="s">
        <v>3183</v>
      </c>
      <c r="N981" t="s">
        <v>3183</v>
      </c>
    </row>
    <row r="982" spans="1:14" x14ac:dyDescent="0.25">
      <c r="A982" t="str">
        <f t="shared" si="15"/>
        <v>7_SW_1</v>
      </c>
      <c r="B982">
        <v>7</v>
      </c>
      <c r="C982" t="s">
        <v>15</v>
      </c>
      <c r="D982">
        <v>1</v>
      </c>
      <c r="E982">
        <v>56501</v>
      </c>
      <c r="F982">
        <v>1011.0061625561239</v>
      </c>
      <c r="G982">
        <v>799.42233599173312</v>
      </c>
      <c r="H982">
        <v>1810.4284985478571</v>
      </c>
      <c r="I982">
        <v>1.7894000000000001</v>
      </c>
      <c r="J982">
        <v>2.19</v>
      </c>
      <c r="K982">
        <v>3.0920999999999998</v>
      </c>
      <c r="L982">
        <v>0.2</v>
      </c>
      <c r="M982" t="s">
        <v>3183</v>
      </c>
      <c r="N982" t="s">
        <v>3183</v>
      </c>
    </row>
    <row r="983" spans="1:14" x14ac:dyDescent="0.25">
      <c r="A983" t="str">
        <f t="shared" si="15"/>
        <v>7_SW_2</v>
      </c>
      <c r="B983">
        <v>7</v>
      </c>
      <c r="C983" t="s">
        <v>15</v>
      </c>
      <c r="D983">
        <v>2</v>
      </c>
      <c r="E983">
        <v>113001.9999999999</v>
      </c>
      <c r="F983">
        <v>2127.4311508806045</v>
      </c>
      <c r="G983">
        <v>1618.4258474180899</v>
      </c>
      <c r="H983">
        <v>3745.8569982986946</v>
      </c>
      <c r="I983">
        <v>1.8826000000000001</v>
      </c>
      <c r="J983">
        <v>2.2170000000000001</v>
      </c>
      <c r="K983">
        <v>3.2027000000000001</v>
      </c>
      <c r="L983">
        <v>0.2</v>
      </c>
      <c r="M983" t="s">
        <v>3183</v>
      </c>
      <c r="N983" t="s">
        <v>3183</v>
      </c>
    </row>
    <row r="984" spans="1:14" x14ac:dyDescent="0.25">
      <c r="A984" t="str">
        <f t="shared" si="15"/>
        <v>7_SW_3</v>
      </c>
      <c r="B984">
        <v>7</v>
      </c>
      <c r="C984" t="s">
        <v>15</v>
      </c>
      <c r="D984">
        <v>3</v>
      </c>
      <c r="E984">
        <v>169503.0000000002</v>
      </c>
      <c r="F984">
        <v>3280.2910902390558</v>
      </c>
      <c r="G984">
        <v>2438.0483425708767</v>
      </c>
      <c r="H984">
        <v>5718.339432809933</v>
      </c>
      <c r="I984">
        <v>1.9352</v>
      </c>
      <c r="J984">
        <v>2.2269999999999999</v>
      </c>
      <c r="K984">
        <v>3.2614999999999998</v>
      </c>
      <c r="L984">
        <v>0.2</v>
      </c>
      <c r="M984" t="s">
        <v>3183</v>
      </c>
      <c r="N984" t="s">
        <v>3183</v>
      </c>
    </row>
    <row r="985" spans="1:14" x14ac:dyDescent="0.25">
      <c r="A985" t="str">
        <f t="shared" si="15"/>
        <v>7_SW_4</v>
      </c>
      <c r="B985">
        <v>7</v>
      </c>
      <c r="C985" t="s">
        <v>15</v>
      </c>
      <c r="D985">
        <v>4</v>
      </c>
      <c r="E985">
        <v>226068.81055134194</v>
      </c>
      <c r="F985">
        <v>4450.3408811592417</v>
      </c>
      <c r="G985">
        <v>3276.9161158515199</v>
      </c>
      <c r="H985">
        <v>7727.2569970107616</v>
      </c>
      <c r="I985">
        <v>1.9685999999999999</v>
      </c>
      <c r="J985">
        <v>2.2440000000000002</v>
      </c>
      <c r="K985">
        <v>3.306</v>
      </c>
      <c r="L985">
        <v>0.2</v>
      </c>
      <c r="M985" t="s">
        <v>3183</v>
      </c>
      <c r="N985" t="s">
        <v>3183</v>
      </c>
    </row>
    <row r="986" spans="1:14" x14ac:dyDescent="0.25">
      <c r="A986" t="str">
        <f t="shared" si="15"/>
        <v>7_SW_5</v>
      </c>
      <c r="B986">
        <v>7</v>
      </c>
      <c r="C986" t="s">
        <v>15</v>
      </c>
      <c r="D986">
        <v>5</v>
      </c>
      <c r="E986">
        <v>282562.43626208603</v>
      </c>
      <c r="F986">
        <v>5632.6643919766875</v>
      </c>
      <c r="G986">
        <v>4154.7946882186225</v>
      </c>
      <c r="H986">
        <v>9787.4590801953091</v>
      </c>
      <c r="I986">
        <v>1.9934000000000001</v>
      </c>
      <c r="J986">
        <v>2.2770000000000001</v>
      </c>
      <c r="K986">
        <v>3.3517000000000001</v>
      </c>
      <c r="L986">
        <v>0.2</v>
      </c>
      <c r="M986" t="s">
        <v>3183</v>
      </c>
      <c r="N986" t="s">
        <v>3183</v>
      </c>
    </row>
    <row r="987" spans="1:14" x14ac:dyDescent="0.25">
      <c r="A987" t="str">
        <f t="shared" si="15"/>
        <v>8_SW_1</v>
      </c>
      <c r="B987">
        <v>8</v>
      </c>
      <c r="C987" t="s">
        <v>15</v>
      </c>
      <c r="D987">
        <v>1</v>
      </c>
      <c r="E987">
        <v>68625.000000000029</v>
      </c>
      <c r="F987">
        <v>1227.9481408366926</v>
      </c>
      <c r="G987">
        <v>947.62520598621234</v>
      </c>
      <c r="H987">
        <v>2175.573346822905</v>
      </c>
      <c r="I987">
        <v>1.7894000000000001</v>
      </c>
      <c r="J987">
        <v>2.5960000000000001</v>
      </c>
      <c r="K987">
        <v>3.0809000000000002</v>
      </c>
      <c r="L987">
        <v>0.2</v>
      </c>
      <c r="M987" t="s">
        <v>3183</v>
      </c>
      <c r="N987" t="s">
        <v>3183</v>
      </c>
    </row>
    <row r="988" spans="1:14" x14ac:dyDescent="0.25">
      <c r="A988" t="str">
        <f t="shared" si="15"/>
        <v>8_SW_2</v>
      </c>
      <c r="B988">
        <v>8</v>
      </c>
      <c r="C988" t="s">
        <v>15</v>
      </c>
      <c r="D988">
        <v>2</v>
      </c>
      <c r="E988">
        <v>137250.00000000006</v>
      </c>
      <c r="F988">
        <v>2583.9359078455473</v>
      </c>
      <c r="G988">
        <v>1918.9985795428008</v>
      </c>
      <c r="H988">
        <v>4502.9344873883483</v>
      </c>
      <c r="I988">
        <v>1.8826000000000001</v>
      </c>
      <c r="J988">
        <v>2.629</v>
      </c>
      <c r="K988">
        <v>3.1915</v>
      </c>
      <c r="L988">
        <v>0.2</v>
      </c>
      <c r="M988" t="s">
        <v>3183</v>
      </c>
      <c r="N988" t="s">
        <v>3183</v>
      </c>
    </row>
    <row r="989" spans="1:14" x14ac:dyDescent="0.25">
      <c r="A989" t="str">
        <f t="shared" si="15"/>
        <v>8_SW_3</v>
      </c>
      <c r="B989">
        <v>8</v>
      </c>
      <c r="C989" t="s">
        <v>15</v>
      </c>
      <c r="D989">
        <v>3</v>
      </c>
      <c r="E989">
        <v>205874.9999999998</v>
      </c>
      <c r="F989">
        <v>3984.176847624914</v>
      </c>
      <c r="G989">
        <v>2891.1226602930228</v>
      </c>
      <c r="H989">
        <v>6875.2995079179364</v>
      </c>
      <c r="I989">
        <v>1.9352</v>
      </c>
      <c r="J989">
        <v>2.64</v>
      </c>
      <c r="K989">
        <v>3.2502</v>
      </c>
      <c r="L989">
        <v>0.2</v>
      </c>
      <c r="M989" t="s">
        <v>3183</v>
      </c>
      <c r="N989" t="s">
        <v>3183</v>
      </c>
    </row>
    <row r="990" spans="1:14" x14ac:dyDescent="0.25">
      <c r="A990" t="str">
        <f t="shared" si="15"/>
        <v>8_SW_4</v>
      </c>
      <c r="B990">
        <v>8</v>
      </c>
      <c r="C990" t="s">
        <v>15</v>
      </c>
      <c r="D990">
        <v>4</v>
      </c>
      <c r="E990">
        <v>274578.71761713596</v>
      </c>
      <c r="F990">
        <v>5405.2962420055064</v>
      </c>
      <c r="G990">
        <v>3886.5875303358325</v>
      </c>
      <c r="H990">
        <v>9291.883772341338</v>
      </c>
      <c r="I990">
        <v>1.9685999999999999</v>
      </c>
      <c r="J990">
        <v>2.6619999999999999</v>
      </c>
      <c r="K990">
        <v>3.2948</v>
      </c>
      <c r="L990">
        <v>0.2</v>
      </c>
      <c r="M990" t="s">
        <v>3183</v>
      </c>
      <c r="N990" t="s">
        <v>3183</v>
      </c>
    </row>
    <row r="991" spans="1:14" x14ac:dyDescent="0.25">
      <c r="A991" t="str">
        <f t="shared" si="15"/>
        <v>8_SW_5</v>
      </c>
      <c r="B991">
        <v>8</v>
      </c>
      <c r="C991" t="s">
        <v>15</v>
      </c>
      <c r="D991">
        <v>5</v>
      </c>
      <c r="E991">
        <v>343194.76095087879</v>
      </c>
      <c r="F991">
        <v>6841.3230544485941</v>
      </c>
      <c r="G991">
        <v>4929.3649326039749</v>
      </c>
      <c r="H991">
        <v>11770.68798705257</v>
      </c>
      <c r="I991">
        <v>1.9934000000000001</v>
      </c>
      <c r="J991">
        <v>2.7010000000000001</v>
      </c>
      <c r="K991">
        <v>3.3403999999999998</v>
      </c>
      <c r="L991">
        <v>0.2</v>
      </c>
      <c r="M991" t="s">
        <v>3183</v>
      </c>
      <c r="N991" t="s">
        <v>3183</v>
      </c>
    </row>
    <row r="992" spans="1:14" x14ac:dyDescent="0.25">
      <c r="A992" t="str">
        <f t="shared" si="15"/>
        <v>9_SW_1</v>
      </c>
      <c r="B992">
        <v>9</v>
      </c>
      <c r="C992" t="s">
        <v>15</v>
      </c>
      <c r="D992">
        <v>1</v>
      </c>
      <c r="E992">
        <v>80894.999999999971</v>
      </c>
      <c r="F992">
        <v>1401.6173527645515</v>
      </c>
      <c r="G992">
        <v>875.88744021317302</v>
      </c>
      <c r="H992">
        <v>2277.5047929777247</v>
      </c>
      <c r="I992">
        <v>1.7325999999999999</v>
      </c>
      <c r="J992">
        <v>2.4</v>
      </c>
      <c r="K992">
        <v>2.5392000000000001</v>
      </c>
      <c r="L992">
        <v>0.65</v>
      </c>
      <c r="M992" t="s">
        <v>3183</v>
      </c>
      <c r="N992" t="s">
        <v>3183</v>
      </c>
    </row>
    <row r="993" spans="1:14" x14ac:dyDescent="0.25">
      <c r="A993" t="str">
        <f t="shared" si="15"/>
        <v>9_SW_2</v>
      </c>
      <c r="B993">
        <v>9</v>
      </c>
      <c r="C993" t="s">
        <v>15</v>
      </c>
      <c r="D993">
        <v>2</v>
      </c>
      <c r="E993">
        <v>161789.99999999974</v>
      </c>
      <c r="F993">
        <v>2950.6066480588797</v>
      </c>
      <c r="G993">
        <v>1774.0503340143346</v>
      </c>
      <c r="H993">
        <v>4724.6569820732147</v>
      </c>
      <c r="I993">
        <v>1.8237000000000001</v>
      </c>
      <c r="J993">
        <v>2.4300000000000002</v>
      </c>
      <c r="K993">
        <v>2.6440000000000001</v>
      </c>
      <c r="L993">
        <v>0.65</v>
      </c>
      <c r="M993" t="s">
        <v>3183</v>
      </c>
      <c r="N993" t="s">
        <v>3183</v>
      </c>
    </row>
    <row r="994" spans="1:14" x14ac:dyDescent="0.25">
      <c r="A994" t="str">
        <f t="shared" si="15"/>
        <v>9_SW_3</v>
      </c>
      <c r="B994">
        <v>9</v>
      </c>
      <c r="C994" t="s">
        <v>15</v>
      </c>
      <c r="D994">
        <v>3</v>
      </c>
      <c r="E994">
        <v>242684.99999999951</v>
      </c>
      <c r="F994">
        <v>4551.6670117883432</v>
      </c>
      <c r="G994">
        <v>2672.9173808074906</v>
      </c>
      <c r="H994">
        <v>7224.5843925958343</v>
      </c>
      <c r="I994">
        <v>1.8754999999999999</v>
      </c>
      <c r="J994">
        <v>2.4409999999999998</v>
      </c>
      <c r="K994">
        <v>2.7006999999999999</v>
      </c>
      <c r="L994">
        <v>0.65</v>
      </c>
      <c r="M994" t="s">
        <v>3183</v>
      </c>
      <c r="N994" t="s">
        <v>3183</v>
      </c>
    </row>
    <row r="995" spans="1:14" x14ac:dyDescent="0.25">
      <c r="A995" t="str">
        <f t="shared" si="15"/>
        <v>9_SW_4</v>
      </c>
      <c r="B995">
        <v>9</v>
      </c>
      <c r="C995" t="s">
        <v>15</v>
      </c>
      <c r="D995">
        <v>4</v>
      </c>
      <c r="E995">
        <v>323649.71918361832</v>
      </c>
      <c r="F995">
        <v>6177.3672429282078</v>
      </c>
      <c r="G995">
        <v>3593.9648266397439</v>
      </c>
      <c r="H995">
        <v>9771.3320695679522</v>
      </c>
      <c r="I995">
        <v>1.9087000000000001</v>
      </c>
      <c r="J995">
        <v>2.4620000000000002</v>
      </c>
      <c r="K995">
        <v>2.7429000000000001</v>
      </c>
      <c r="L995">
        <v>0.65</v>
      </c>
      <c r="M995" t="s">
        <v>3183</v>
      </c>
      <c r="N995" t="s">
        <v>3183</v>
      </c>
    </row>
    <row r="996" spans="1:14" x14ac:dyDescent="0.25">
      <c r="A996" t="str">
        <f t="shared" si="15"/>
        <v>9_SW_5</v>
      </c>
      <c r="B996">
        <v>9</v>
      </c>
      <c r="C996" t="s">
        <v>15</v>
      </c>
      <c r="D996">
        <v>5</v>
      </c>
      <c r="E996">
        <v>404535.65473747579</v>
      </c>
      <c r="F996">
        <v>7819.1557684091022</v>
      </c>
      <c r="G996">
        <v>4559.9816390860324</v>
      </c>
      <c r="H996">
        <v>12379.137407495135</v>
      </c>
      <c r="I996">
        <v>1.9329000000000001</v>
      </c>
      <c r="J996">
        <v>2.4990000000000001</v>
      </c>
      <c r="K996">
        <v>2.7839</v>
      </c>
      <c r="L996">
        <v>0.65</v>
      </c>
      <c r="M996" t="s">
        <v>3183</v>
      </c>
      <c r="N996" t="s">
        <v>3183</v>
      </c>
    </row>
    <row r="997" spans="1:14" x14ac:dyDescent="0.25">
      <c r="A997" t="str">
        <f t="shared" si="15"/>
        <v>10_SW_1</v>
      </c>
      <c r="B997">
        <v>10</v>
      </c>
      <c r="C997" t="s">
        <v>15</v>
      </c>
      <c r="D997">
        <v>1</v>
      </c>
      <c r="E997">
        <v>94750.999999999898</v>
      </c>
      <c r="F997">
        <v>1641.6916470955421</v>
      </c>
      <c r="G997">
        <v>972.14696543355751</v>
      </c>
      <c r="H997">
        <v>2613.8386125290995</v>
      </c>
      <c r="I997">
        <v>1.7325999999999999</v>
      </c>
      <c r="J997">
        <v>2.6629999999999998</v>
      </c>
      <c r="K997">
        <v>2.5253000000000001</v>
      </c>
      <c r="L997">
        <v>0.65</v>
      </c>
      <c r="M997" t="s">
        <v>3183</v>
      </c>
      <c r="N997" t="s">
        <v>3183</v>
      </c>
    </row>
    <row r="998" spans="1:14" x14ac:dyDescent="0.25">
      <c r="A998" t="str">
        <f t="shared" si="15"/>
        <v>10_SW_2</v>
      </c>
      <c r="B998">
        <v>10</v>
      </c>
      <c r="C998" t="s">
        <v>15</v>
      </c>
      <c r="D998">
        <v>2</v>
      </c>
      <c r="E998">
        <v>189501.99999999991</v>
      </c>
      <c r="F998">
        <v>3455.9976575836145</v>
      </c>
      <c r="G998">
        <v>1969.0368786201161</v>
      </c>
      <c r="H998">
        <v>5425.0345362037306</v>
      </c>
      <c r="I998">
        <v>1.8237000000000001</v>
      </c>
      <c r="J998">
        <v>2.6970000000000001</v>
      </c>
      <c r="K998">
        <v>2.6295000000000002</v>
      </c>
      <c r="L998">
        <v>0.65</v>
      </c>
      <c r="M998" t="s">
        <v>3183</v>
      </c>
      <c r="N998" t="s">
        <v>3183</v>
      </c>
    </row>
    <row r="999" spans="1:14" x14ac:dyDescent="0.25">
      <c r="A999" t="str">
        <f t="shared" si="15"/>
        <v>10_SW_3</v>
      </c>
      <c r="B999">
        <v>10</v>
      </c>
      <c r="C999" t="s">
        <v>15</v>
      </c>
      <c r="D999">
        <v>3</v>
      </c>
      <c r="E999">
        <v>284253.00000000035</v>
      </c>
      <c r="F999">
        <v>5331.2936650467491</v>
      </c>
      <c r="G999">
        <v>2966.7089451586817</v>
      </c>
      <c r="H999">
        <v>8298.0026102054308</v>
      </c>
      <c r="I999">
        <v>1.8754999999999999</v>
      </c>
      <c r="J999">
        <v>2.7090000000000001</v>
      </c>
      <c r="K999">
        <v>2.6859000000000002</v>
      </c>
      <c r="L999">
        <v>0.65</v>
      </c>
      <c r="M999" t="s">
        <v>3183</v>
      </c>
      <c r="N999" t="s">
        <v>3183</v>
      </c>
    </row>
    <row r="1000" spans="1:14" x14ac:dyDescent="0.25">
      <c r="A1000" t="str">
        <f t="shared" si="15"/>
        <v>10_SW_4</v>
      </c>
      <c r="B1000">
        <v>10</v>
      </c>
      <c r="C1000" t="s">
        <v>15</v>
      </c>
      <c r="D1000">
        <v>4</v>
      </c>
      <c r="E1000">
        <v>379085.66094773595</v>
      </c>
      <c r="F1000">
        <v>7235.4499491277556</v>
      </c>
      <c r="G1000">
        <v>3989.1959263282452</v>
      </c>
      <c r="H1000">
        <v>11224.645875456001</v>
      </c>
      <c r="I1000">
        <v>1.9087000000000001</v>
      </c>
      <c r="J1000">
        <v>2.7320000000000002</v>
      </c>
      <c r="K1000">
        <v>2.7277</v>
      </c>
      <c r="L1000">
        <v>0.65</v>
      </c>
      <c r="M1000" t="s">
        <v>3183</v>
      </c>
      <c r="N1000" t="s">
        <v>3183</v>
      </c>
    </row>
    <row r="1001" spans="1:14" x14ac:dyDescent="0.25">
      <c r="A1001" t="str">
        <f t="shared" si="15"/>
        <v>10_SW_5</v>
      </c>
      <c r="B1001">
        <v>10</v>
      </c>
      <c r="C1001" t="s">
        <v>15</v>
      </c>
      <c r="D1001">
        <v>5</v>
      </c>
      <c r="E1001">
        <v>473826.04390914994</v>
      </c>
      <c r="F1001">
        <v>9158.4501911431962</v>
      </c>
      <c r="G1001">
        <v>5061.9990731806392</v>
      </c>
      <c r="H1001">
        <v>14220.449264323835</v>
      </c>
      <c r="I1001">
        <v>1.9329000000000001</v>
      </c>
      <c r="J1001">
        <v>2.774</v>
      </c>
      <c r="K1001">
        <v>2.7679</v>
      </c>
      <c r="L1001">
        <v>0.65</v>
      </c>
      <c r="M1001" t="s">
        <v>3183</v>
      </c>
      <c r="N1001" t="s">
        <v>3183</v>
      </c>
    </row>
    <row r="1002" spans="1:14" x14ac:dyDescent="0.25">
      <c r="A1002" t="str">
        <f t="shared" si="15"/>
        <v>11_SW_1</v>
      </c>
      <c r="B1002">
        <v>11</v>
      </c>
      <c r="C1002" t="s">
        <v>15</v>
      </c>
      <c r="D1002">
        <v>1</v>
      </c>
      <c r="E1002">
        <v>116251</v>
      </c>
      <c r="F1002">
        <v>2014.2087752794591</v>
      </c>
      <c r="G1002">
        <v>1121.1421985364448</v>
      </c>
      <c r="H1002">
        <v>3135.3509738159037</v>
      </c>
      <c r="I1002">
        <v>1.7325999999999999</v>
      </c>
      <c r="J1002">
        <v>3.0720000000000001</v>
      </c>
      <c r="K1002">
        <v>2.5099999999999998</v>
      </c>
      <c r="L1002">
        <v>0.65</v>
      </c>
      <c r="M1002" t="s">
        <v>3183</v>
      </c>
      <c r="N1002" t="s">
        <v>3183</v>
      </c>
    </row>
    <row r="1003" spans="1:14" x14ac:dyDescent="0.25">
      <c r="A1003" t="str">
        <f t="shared" si="15"/>
        <v>11_SW_2</v>
      </c>
      <c r="B1003">
        <v>11</v>
      </c>
      <c r="C1003" t="s">
        <v>15</v>
      </c>
      <c r="D1003">
        <v>2</v>
      </c>
      <c r="E1003">
        <v>232502</v>
      </c>
      <c r="F1003">
        <v>4240.1999313121132</v>
      </c>
      <c r="G1003">
        <v>2270.8465966638887</v>
      </c>
      <c r="H1003">
        <v>6511.0465279760019</v>
      </c>
      <c r="I1003">
        <v>1.8237000000000001</v>
      </c>
      <c r="J1003">
        <v>3.1110000000000002</v>
      </c>
      <c r="K1003">
        <v>2.6133999999999999</v>
      </c>
      <c r="L1003">
        <v>0.65</v>
      </c>
      <c r="M1003" t="s">
        <v>3183</v>
      </c>
      <c r="N1003" t="s">
        <v>3183</v>
      </c>
    </row>
    <row r="1004" spans="1:14" x14ac:dyDescent="0.25">
      <c r="A1004" t="str">
        <f t="shared" si="15"/>
        <v>11_SW_3</v>
      </c>
      <c r="B1004">
        <v>11</v>
      </c>
      <c r="C1004" t="s">
        <v>15</v>
      </c>
      <c r="D1004">
        <v>3</v>
      </c>
      <c r="E1004">
        <v>348753.00000000012</v>
      </c>
      <c r="F1004">
        <v>6541.0203570975673</v>
      </c>
      <c r="G1004">
        <v>3421.4538791352679</v>
      </c>
      <c r="H1004">
        <v>9962.4742362328361</v>
      </c>
      <c r="I1004">
        <v>1.8754999999999999</v>
      </c>
      <c r="J1004">
        <v>3.125</v>
      </c>
      <c r="K1004">
        <v>2.6696</v>
      </c>
      <c r="L1004">
        <v>0.65</v>
      </c>
      <c r="M1004" t="s">
        <v>3183</v>
      </c>
      <c r="N1004" t="s">
        <v>3183</v>
      </c>
    </row>
    <row r="1005" spans="1:14" x14ac:dyDescent="0.25">
      <c r="A1005" t="str">
        <f t="shared" si="15"/>
        <v>11_SW_4</v>
      </c>
      <c r="B1005">
        <v>11</v>
      </c>
      <c r="C1005" t="s">
        <v>15</v>
      </c>
      <c r="D1005">
        <v>4</v>
      </c>
      <c r="E1005">
        <v>465104.19067698711</v>
      </c>
      <c r="F1005">
        <v>8877.2497602774984</v>
      </c>
      <c r="G1005">
        <v>4600.9538481973905</v>
      </c>
      <c r="H1005">
        <v>13478.203608474889</v>
      </c>
      <c r="I1005">
        <v>1.9087000000000001</v>
      </c>
      <c r="J1005">
        <v>3.1509999999999998</v>
      </c>
      <c r="K1005">
        <v>2.7109000000000001</v>
      </c>
      <c r="L1005">
        <v>0.65</v>
      </c>
      <c r="M1005" t="s">
        <v>3183</v>
      </c>
      <c r="N1005" t="s">
        <v>3183</v>
      </c>
    </row>
    <row r="1006" spans="1:14" x14ac:dyDescent="0.25">
      <c r="A1006" t="str">
        <f t="shared" si="15"/>
        <v>11_SW_5</v>
      </c>
      <c r="B1006">
        <v>11</v>
      </c>
      <c r="C1006" t="s">
        <v>15</v>
      </c>
      <c r="D1006">
        <v>5</v>
      </c>
      <c r="E1006">
        <v>581342.16452050675</v>
      </c>
      <c r="F1006">
        <v>11236.599013948045</v>
      </c>
      <c r="G1006">
        <v>5839.0458980228696</v>
      </c>
      <c r="H1006">
        <v>17075.644911970914</v>
      </c>
      <c r="I1006">
        <v>1.9329000000000001</v>
      </c>
      <c r="J1006">
        <v>3.1989999999999998</v>
      </c>
      <c r="K1006">
        <v>2.7503000000000002</v>
      </c>
      <c r="L1006">
        <v>0.65</v>
      </c>
      <c r="M1006" t="s">
        <v>3183</v>
      </c>
      <c r="N1006" t="s">
        <v>3183</v>
      </c>
    </row>
    <row r="1007" spans="1:14" x14ac:dyDescent="0.25">
      <c r="A1007" t="str">
        <f t="shared" si="15"/>
        <v>12_SW_1</v>
      </c>
      <c r="B1007">
        <v>12</v>
      </c>
      <c r="C1007" t="s">
        <v>15</v>
      </c>
      <c r="D1007">
        <v>1</v>
      </c>
      <c r="E1007">
        <v>141250.99999999985</v>
      </c>
      <c r="F1007">
        <v>2447.3682266561013</v>
      </c>
      <c r="G1007">
        <v>1294.411818493146</v>
      </c>
      <c r="H1007">
        <v>3741.7800451492476</v>
      </c>
      <c r="I1007">
        <v>1.7325999999999999</v>
      </c>
      <c r="J1007">
        <v>3.5459999999999998</v>
      </c>
      <c r="K1007">
        <v>2.4981</v>
      </c>
      <c r="L1007">
        <v>0.65</v>
      </c>
      <c r="M1007" t="s">
        <v>3183</v>
      </c>
      <c r="N1007" t="s">
        <v>3183</v>
      </c>
    </row>
    <row r="1008" spans="1:14" x14ac:dyDescent="0.25">
      <c r="A1008" t="str">
        <f t="shared" si="15"/>
        <v>12_SW_2</v>
      </c>
      <c r="B1008">
        <v>12</v>
      </c>
      <c r="C1008" t="s">
        <v>15</v>
      </c>
      <c r="D1008">
        <v>2</v>
      </c>
      <c r="E1008">
        <v>282501.99999999994</v>
      </c>
      <c r="F1008">
        <v>5152.0630402987181</v>
      </c>
      <c r="G1008">
        <v>2621.8273260742699</v>
      </c>
      <c r="H1008">
        <v>7773.890366372988</v>
      </c>
      <c r="I1008">
        <v>1.8237000000000001</v>
      </c>
      <c r="J1008">
        <v>3.5920000000000001</v>
      </c>
      <c r="K1008">
        <v>2.6009000000000002</v>
      </c>
      <c r="L1008">
        <v>0.65</v>
      </c>
      <c r="M1008" t="s">
        <v>3183</v>
      </c>
      <c r="N1008" t="s">
        <v>3183</v>
      </c>
    </row>
    <row r="1009" spans="1:14" x14ac:dyDescent="0.25">
      <c r="A1009" t="str">
        <f t="shared" si="15"/>
        <v>12_SW_3</v>
      </c>
      <c r="B1009">
        <v>12</v>
      </c>
      <c r="C1009" t="s">
        <v>15</v>
      </c>
      <c r="D1009">
        <v>3</v>
      </c>
      <c r="E1009">
        <v>423752.99999999983</v>
      </c>
      <c r="F1009">
        <v>7947.6793013426714</v>
      </c>
      <c r="G1009">
        <v>3950.2861186473688</v>
      </c>
      <c r="H1009">
        <v>11897.96541999004</v>
      </c>
      <c r="I1009">
        <v>1.8754999999999999</v>
      </c>
      <c r="J1009">
        <v>3.6080000000000001</v>
      </c>
      <c r="K1009">
        <v>2.6568999999999998</v>
      </c>
      <c r="L1009">
        <v>0.65</v>
      </c>
      <c r="M1009" t="s">
        <v>3183</v>
      </c>
      <c r="N1009" t="s">
        <v>3183</v>
      </c>
    </row>
    <row r="1010" spans="1:14" x14ac:dyDescent="0.25">
      <c r="A1010" t="str">
        <f t="shared" si="15"/>
        <v>12_SW_4</v>
      </c>
      <c r="B1010">
        <v>12</v>
      </c>
      <c r="C1010" t="s">
        <v>15</v>
      </c>
      <c r="D1010">
        <v>4</v>
      </c>
      <c r="E1010">
        <v>565125.73687379248</v>
      </c>
      <c r="F1010">
        <v>10786.319308125972</v>
      </c>
      <c r="G1010">
        <v>5312.3797258768445</v>
      </c>
      <c r="H1010">
        <v>16098.699034002817</v>
      </c>
      <c r="I1010">
        <v>1.9087000000000001</v>
      </c>
      <c r="J1010">
        <v>3.6389999999999998</v>
      </c>
      <c r="K1010">
        <v>2.6978</v>
      </c>
      <c r="L1010">
        <v>0.65</v>
      </c>
      <c r="M1010" t="s">
        <v>3183</v>
      </c>
      <c r="N1010" t="s">
        <v>3183</v>
      </c>
    </row>
    <row r="1011" spans="1:14" x14ac:dyDescent="0.25">
      <c r="A1011" t="str">
        <f t="shared" si="15"/>
        <v>12_SW_5</v>
      </c>
      <c r="B1011">
        <v>12</v>
      </c>
      <c r="C1011" t="s">
        <v>15</v>
      </c>
      <c r="D1011">
        <v>5</v>
      </c>
      <c r="E1011">
        <v>706360.90941743518</v>
      </c>
      <c r="F1011">
        <v>13653.051133488498</v>
      </c>
      <c r="G1011">
        <v>6742.6896521934286</v>
      </c>
      <c r="H1011">
        <v>20395.740785681926</v>
      </c>
      <c r="I1011">
        <v>1.9329000000000001</v>
      </c>
      <c r="J1011">
        <v>3.6949999999999998</v>
      </c>
      <c r="K1011">
        <v>2.7366000000000001</v>
      </c>
      <c r="L1011">
        <v>0.65</v>
      </c>
      <c r="M1011" t="s">
        <v>3183</v>
      </c>
      <c r="N1011" t="s">
        <v>3183</v>
      </c>
    </row>
    <row r="1012" spans="1:14" x14ac:dyDescent="0.25">
      <c r="A1012" t="str">
        <f t="shared" si="15"/>
        <v>13_SW_1</v>
      </c>
      <c r="B1012">
        <v>13</v>
      </c>
      <c r="C1012" t="s">
        <v>15</v>
      </c>
      <c r="D1012">
        <v>1</v>
      </c>
      <c r="E1012">
        <v>166250.99999999985</v>
      </c>
      <c r="F1012">
        <v>2880.5276780327508</v>
      </c>
      <c r="G1012">
        <v>1467.6814384498578</v>
      </c>
      <c r="H1012">
        <v>4348.2091164826088</v>
      </c>
      <c r="I1012">
        <v>1.7325999999999999</v>
      </c>
      <c r="J1012">
        <v>4.0209999999999999</v>
      </c>
      <c r="K1012">
        <v>2.4897999999999998</v>
      </c>
      <c r="L1012">
        <v>0.65</v>
      </c>
      <c r="M1012" t="s">
        <v>3183</v>
      </c>
      <c r="N1012" t="s">
        <v>3183</v>
      </c>
    </row>
    <row r="1013" spans="1:14" x14ac:dyDescent="0.25">
      <c r="A1013" t="str">
        <f t="shared" si="15"/>
        <v>13_SW_2</v>
      </c>
      <c r="B1013">
        <v>13</v>
      </c>
      <c r="C1013" t="s">
        <v>15</v>
      </c>
      <c r="D1013">
        <v>2</v>
      </c>
      <c r="E1013">
        <v>332501.99999999977</v>
      </c>
      <c r="F1013">
        <v>6063.926149285332</v>
      </c>
      <c r="G1013">
        <v>2972.8080554847588</v>
      </c>
      <c r="H1013">
        <v>9036.7342047700913</v>
      </c>
      <c r="I1013">
        <v>1.8237000000000001</v>
      </c>
      <c r="J1013">
        <v>4.0720000000000001</v>
      </c>
      <c r="K1013">
        <v>2.5922000000000001</v>
      </c>
      <c r="L1013">
        <v>0.65</v>
      </c>
      <c r="M1013" t="s">
        <v>3183</v>
      </c>
      <c r="N1013" t="s">
        <v>3183</v>
      </c>
    </row>
    <row r="1014" spans="1:14" x14ac:dyDescent="0.25">
      <c r="A1014" t="str">
        <f t="shared" si="15"/>
        <v>13_SW_3</v>
      </c>
      <c r="B1014">
        <v>13</v>
      </c>
      <c r="C1014" t="s">
        <v>15</v>
      </c>
      <c r="D1014">
        <v>3</v>
      </c>
      <c r="E1014">
        <v>498753.00000000012</v>
      </c>
      <c r="F1014">
        <v>9354.3382455878109</v>
      </c>
      <c r="G1014">
        <v>4479.1183581596597</v>
      </c>
      <c r="H1014">
        <v>13833.456603747471</v>
      </c>
      <c r="I1014">
        <v>1.8754999999999999</v>
      </c>
      <c r="J1014">
        <v>4.0910000000000002</v>
      </c>
      <c r="K1014">
        <v>2.6480000000000001</v>
      </c>
      <c r="L1014">
        <v>0.65</v>
      </c>
      <c r="M1014" t="s">
        <v>3183</v>
      </c>
      <c r="N1014" t="s">
        <v>3183</v>
      </c>
    </row>
    <row r="1015" spans="1:14" x14ac:dyDescent="0.25">
      <c r="A1015" t="str">
        <f t="shared" si="15"/>
        <v>13_SW_4</v>
      </c>
      <c r="B1015">
        <v>13</v>
      </c>
      <c r="C1015" t="s">
        <v>15</v>
      </c>
      <c r="D1015">
        <v>4</v>
      </c>
      <c r="E1015">
        <v>665147.28307059628</v>
      </c>
      <c r="F1015">
        <v>12695.388855974537</v>
      </c>
      <c r="G1015">
        <v>6023.8056035563595</v>
      </c>
      <c r="H1015">
        <v>18719.194459530896</v>
      </c>
      <c r="I1015">
        <v>1.9087000000000001</v>
      </c>
      <c r="J1015">
        <v>4.1260000000000003</v>
      </c>
      <c r="K1015">
        <v>2.6886999999999999</v>
      </c>
      <c r="L1015">
        <v>0.65</v>
      </c>
      <c r="M1015" t="s">
        <v>3183</v>
      </c>
      <c r="N1015" t="s">
        <v>3183</v>
      </c>
    </row>
    <row r="1016" spans="1:14" x14ac:dyDescent="0.25">
      <c r="A1016" t="str">
        <f t="shared" si="15"/>
        <v>13_SW_5</v>
      </c>
      <c r="B1016">
        <v>13</v>
      </c>
      <c r="C1016" t="s">
        <v>15</v>
      </c>
      <c r="D1016">
        <v>5</v>
      </c>
      <c r="E1016">
        <v>831379.65431436128</v>
      </c>
      <c r="F1016">
        <v>16069.503253029032</v>
      </c>
      <c r="G1016">
        <v>7646.3334063640486</v>
      </c>
      <c r="H1016">
        <v>23715.83665939308</v>
      </c>
      <c r="I1016">
        <v>1.9329000000000001</v>
      </c>
      <c r="J1016">
        <v>4.1900000000000004</v>
      </c>
      <c r="K1016">
        <v>2.7269999999999999</v>
      </c>
      <c r="L1016">
        <v>0.65</v>
      </c>
      <c r="M1016" t="s">
        <v>3183</v>
      </c>
      <c r="N1016" t="s">
        <v>3183</v>
      </c>
    </row>
    <row r="1017" spans="1:14" x14ac:dyDescent="0.25">
      <c r="A1017" t="str">
        <f t="shared" si="15"/>
        <v>14_SW_1</v>
      </c>
      <c r="B1017">
        <v>14</v>
      </c>
      <c r="C1017" t="s">
        <v>15</v>
      </c>
      <c r="D1017">
        <v>1</v>
      </c>
      <c r="E1017">
        <v>191250.99999999991</v>
      </c>
      <c r="F1017">
        <v>3313.6871294093994</v>
      </c>
      <c r="G1017">
        <v>1640.951058406579</v>
      </c>
      <c r="H1017">
        <v>4954.6381878159782</v>
      </c>
      <c r="I1017">
        <v>1.7325999999999999</v>
      </c>
      <c r="J1017">
        <v>4.4960000000000004</v>
      </c>
      <c r="K1017">
        <v>2.4836999999999998</v>
      </c>
      <c r="L1017">
        <v>0.65</v>
      </c>
      <c r="M1017" t="s">
        <v>3183</v>
      </c>
      <c r="N1017" t="s">
        <v>3183</v>
      </c>
    </row>
    <row r="1018" spans="1:14" x14ac:dyDescent="0.25">
      <c r="A1018" t="str">
        <f t="shared" si="15"/>
        <v>14_SW_2</v>
      </c>
      <c r="B1018">
        <v>14</v>
      </c>
      <c r="C1018" t="s">
        <v>15</v>
      </c>
      <c r="D1018">
        <v>2</v>
      </c>
      <c r="E1018">
        <v>382502.00000000006</v>
      </c>
      <c r="F1018">
        <v>6975.789258271936</v>
      </c>
      <c r="G1018">
        <v>3323.7887848951591</v>
      </c>
      <c r="H1018">
        <v>10299.578043167096</v>
      </c>
      <c r="I1018">
        <v>1.8237000000000001</v>
      </c>
      <c r="J1018">
        <v>4.5529999999999999</v>
      </c>
      <c r="K1018">
        <v>2.5857000000000001</v>
      </c>
      <c r="L1018">
        <v>0.65</v>
      </c>
      <c r="M1018" t="s">
        <v>3183</v>
      </c>
      <c r="N1018" t="s">
        <v>3183</v>
      </c>
    </row>
    <row r="1019" spans="1:14" x14ac:dyDescent="0.25">
      <c r="A1019" t="str">
        <f t="shared" si="15"/>
        <v>14_SW_3</v>
      </c>
      <c r="B1019">
        <v>14</v>
      </c>
      <c r="C1019" t="s">
        <v>15</v>
      </c>
      <c r="D1019">
        <v>3</v>
      </c>
      <c r="E1019">
        <v>573753.00000000012</v>
      </c>
      <c r="F1019">
        <v>10760.997189832922</v>
      </c>
      <c r="G1019">
        <v>5007.95059767169</v>
      </c>
      <c r="H1019">
        <v>15768.947787504612</v>
      </c>
      <c r="I1019">
        <v>1.8754999999999999</v>
      </c>
      <c r="J1019">
        <v>4.5730000000000004</v>
      </c>
      <c r="K1019">
        <v>2.6414</v>
      </c>
      <c r="L1019">
        <v>0.65</v>
      </c>
      <c r="M1019" t="s">
        <v>3183</v>
      </c>
      <c r="N1019" t="s">
        <v>3183</v>
      </c>
    </row>
    <row r="1020" spans="1:14" x14ac:dyDescent="0.25">
      <c r="A1020" t="str">
        <f t="shared" si="15"/>
        <v>14_SW_4</v>
      </c>
      <c r="B1020">
        <v>14</v>
      </c>
      <c r="C1020" t="s">
        <v>15</v>
      </c>
      <c r="D1020">
        <v>4</v>
      </c>
      <c r="E1020">
        <v>765168.82926739869</v>
      </c>
      <c r="F1020">
        <v>14604.458403823033</v>
      </c>
      <c r="G1020">
        <v>6735.2314812354298</v>
      </c>
      <c r="H1020">
        <v>21339.689885058462</v>
      </c>
      <c r="I1020">
        <v>1.9087000000000001</v>
      </c>
      <c r="J1020">
        <v>4.6130000000000004</v>
      </c>
      <c r="K1020">
        <v>2.6819000000000002</v>
      </c>
      <c r="L1020">
        <v>0.65</v>
      </c>
      <c r="M1020" t="s">
        <v>3183</v>
      </c>
      <c r="N1020" t="s">
        <v>3183</v>
      </c>
    </row>
    <row r="1021" spans="1:14" x14ac:dyDescent="0.25">
      <c r="A1021" t="str">
        <f t="shared" si="15"/>
        <v>14_SW_5</v>
      </c>
      <c r="B1021">
        <v>14</v>
      </c>
      <c r="C1021" t="s">
        <v>15</v>
      </c>
      <c r="D1021">
        <v>5</v>
      </c>
      <c r="E1021">
        <v>956398.3992112861</v>
      </c>
      <c r="F1021">
        <v>18485.9553725695</v>
      </c>
      <c r="G1021">
        <v>8549.977160534223</v>
      </c>
      <c r="H1021">
        <v>27035.932533103725</v>
      </c>
      <c r="I1021">
        <v>1.9329000000000001</v>
      </c>
      <c r="J1021">
        <v>4.6849999999999996</v>
      </c>
      <c r="K1021">
        <v>2.7199</v>
      </c>
      <c r="L1021">
        <v>0.65</v>
      </c>
      <c r="M1021" t="s">
        <v>3183</v>
      </c>
      <c r="N1021" t="s">
        <v>3183</v>
      </c>
    </row>
    <row r="1022" spans="1:14" x14ac:dyDescent="0.25">
      <c r="A1022" t="str">
        <f t="shared" si="15"/>
        <v>15_SW_1</v>
      </c>
      <c r="B1022">
        <v>15</v>
      </c>
      <c r="C1022" t="s">
        <v>15</v>
      </c>
      <c r="D1022">
        <v>1</v>
      </c>
      <c r="E1022">
        <v>232500.99999999988</v>
      </c>
      <c r="F1022">
        <v>4028.4002241808616</v>
      </c>
      <c r="G1022">
        <v>1926.3883296879148</v>
      </c>
      <c r="H1022">
        <v>5954.7885538687769</v>
      </c>
      <c r="I1022">
        <v>1.7325999999999999</v>
      </c>
      <c r="J1022">
        <v>5.2779999999999996</v>
      </c>
      <c r="K1022">
        <v>2.4762</v>
      </c>
      <c r="L1022">
        <v>0.65</v>
      </c>
      <c r="M1022" t="s">
        <v>3183</v>
      </c>
      <c r="N1022" t="s">
        <v>3183</v>
      </c>
    </row>
    <row r="1023" spans="1:14" x14ac:dyDescent="0.25">
      <c r="A1023" t="str">
        <f t="shared" si="15"/>
        <v>15_SW_2</v>
      </c>
      <c r="B1023">
        <v>15</v>
      </c>
      <c r="C1023" t="s">
        <v>15</v>
      </c>
      <c r="D1023">
        <v>2</v>
      </c>
      <c r="E1023">
        <v>465002.00000000012</v>
      </c>
      <c r="F1023">
        <v>8480.3633880998659</v>
      </c>
      <c r="G1023">
        <v>3901.9799840688106</v>
      </c>
      <c r="H1023">
        <v>12382.343372168676</v>
      </c>
      <c r="I1023">
        <v>1.8237000000000001</v>
      </c>
      <c r="J1023">
        <v>5.3449999999999998</v>
      </c>
      <c r="K1023">
        <v>2.5779000000000001</v>
      </c>
      <c r="L1023">
        <v>0.65</v>
      </c>
      <c r="M1023" t="s">
        <v>3183</v>
      </c>
      <c r="N1023" t="s">
        <v>3183</v>
      </c>
    </row>
    <row r="1024" spans="1:14" x14ac:dyDescent="0.25">
      <c r="A1024" t="str">
        <f t="shared" si="15"/>
        <v>15_SW_3</v>
      </c>
      <c r="B1024">
        <v>15</v>
      </c>
      <c r="C1024" t="s">
        <v>15</v>
      </c>
      <c r="D1024">
        <v>3</v>
      </c>
      <c r="E1024">
        <v>697503.00000000105</v>
      </c>
      <c r="F1024">
        <v>13081.984447837372</v>
      </c>
      <c r="G1024">
        <v>5879.1270127617336</v>
      </c>
      <c r="H1024">
        <v>18961.111460599106</v>
      </c>
      <c r="I1024">
        <v>1.8754999999999999</v>
      </c>
      <c r="J1024">
        <v>5.3689999999999998</v>
      </c>
      <c r="K1024">
        <v>2.6334</v>
      </c>
      <c r="L1024">
        <v>0.65</v>
      </c>
      <c r="M1024" t="s">
        <v>3183</v>
      </c>
      <c r="N1024" t="s">
        <v>3183</v>
      </c>
    </row>
    <row r="1025" spans="1:14" x14ac:dyDescent="0.25">
      <c r="A1025" t="str">
        <f t="shared" si="15"/>
        <v>15_SW_4</v>
      </c>
      <c r="B1025">
        <v>15</v>
      </c>
      <c r="C1025" t="s">
        <v>15</v>
      </c>
      <c r="D1025">
        <v>4</v>
      </c>
      <c r="E1025">
        <v>930204.38049212738</v>
      </c>
      <c r="F1025">
        <v>17754.423157773057</v>
      </c>
      <c r="G1025">
        <v>7907.2050236929099</v>
      </c>
      <c r="H1025">
        <v>25661.628181465967</v>
      </c>
      <c r="I1025">
        <v>1.9087000000000001</v>
      </c>
      <c r="J1025">
        <v>5.4160000000000004</v>
      </c>
      <c r="K1025">
        <v>2.6737000000000002</v>
      </c>
      <c r="L1025">
        <v>0.65</v>
      </c>
      <c r="M1025" t="s">
        <v>3183</v>
      </c>
      <c r="N1025" t="s">
        <v>3183</v>
      </c>
    </row>
    <row r="1026" spans="1:14" x14ac:dyDescent="0.25">
      <c r="A1026" t="str">
        <f t="shared" si="15"/>
        <v>15_SW_5</v>
      </c>
      <c r="B1026">
        <v>15</v>
      </c>
      <c r="C1026" t="s">
        <v>15</v>
      </c>
      <c r="D1026">
        <v>5</v>
      </c>
      <c r="E1026">
        <v>1162679.3282912155</v>
      </c>
      <c r="F1026">
        <v>22473.101369811291</v>
      </c>
      <c r="G1026">
        <v>10038.602251945455</v>
      </c>
      <c r="H1026">
        <v>32511.703621756744</v>
      </c>
      <c r="I1026">
        <v>1.9329000000000001</v>
      </c>
      <c r="J1026">
        <v>5.5010000000000003</v>
      </c>
      <c r="K1026">
        <v>2.7113</v>
      </c>
      <c r="L1026">
        <v>0.65</v>
      </c>
      <c r="M1026" t="s">
        <v>3183</v>
      </c>
      <c r="N1026" t="s">
        <v>3183</v>
      </c>
    </row>
    <row r="1027" spans="1:14" x14ac:dyDescent="0.25">
      <c r="A1027" t="str">
        <f t="shared" si="15"/>
        <v>16_SW_1</v>
      </c>
      <c r="B1027">
        <v>16</v>
      </c>
      <c r="C1027" t="s">
        <v>15</v>
      </c>
      <c r="D1027">
        <v>1</v>
      </c>
      <c r="E1027">
        <v>277951.00000000023</v>
      </c>
      <c r="F1027">
        <v>4815.8841067836047</v>
      </c>
      <c r="G1027">
        <v>2241.1212657928631</v>
      </c>
      <c r="H1027">
        <v>7057.0053725764683</v>
      </c>
      <c r="I1027">
        <v>1.7325999999999999</v>
      </c>
      <c r="J1027">
        <v>6.14</v>
      </c>
      <c r="K1027">
        <v>2.4706000000000001</v>
      </c>
      <c r="L1027">
        <v>0.65</v>
      </c>
      <c r="M1027" t="s">
        <v>3183</v>
      </c>
      <c r="N1027" t="s">
        <v>3183</v>
      </c>
    </row>
    <row r="1028" spans="1:14" x14ac:dyDescent="0.25">
      <c r="A1028" t="str">
        <f t="shared" si="15"/>
        <v>16_SW_2</v>
      </c>
      <c r="B1028">
        <v>16</v>
      </c>
      <c r="C1028" t="s">
        <v>15</v>
      </c>
      <c r="D1028">
        <v>2</v>
      </c>
      <c r="E1028">
        <v>555902.0000000007</v>
      </c>
      <c r="F1028">
        <v>10138.130520237512</v>
      </c>
      <c r="G1028">
        <v>4539.5134893747536</v>
      </c>
      <c r="H1028">
        <v>14677.644009612264</v>
      </c>
      <c r="I1028">
        <v>1.8237000000000001</v>
      </c>
      <c r="J1028">
        <v>6.2190000000000003</v>
      </c>
      <c r="K1028">
        <v>2.5720000000000001</v>
      </c>
      <c r="L1028">
        <v>0.65</v>
      </c>
      <c r="M1028" t="s">
        <v>3183</v>
      </c>
      <c r="N1028" t="s">
        <v>3183</v>
      </c>
    </row>
    <row r="1029" spans="1:14" x14ac:dyDescent="0.25">
      <c r="A1029" t="str">
        <f t="shared" si="15"/>
        <v>16_SW_3</v>
      </c>
      <c r="B1029">
        <v>16</v>
      </c>
      <c r="C1029" t="s">
        <v>15</v>
      </c>
      <c r="D1029">
        <v>3</v>
      </c>
      <c r="E1029">
        <v>833853.00000000047</v>
      </c>
      <c r="F1029">
        <v>15639.290408474964</v>
      </c>
      <c r="G1029">
        <v>6839.7161145326636</v>
      </c>
      <c r="H1029">
        <v>22479.006523007629</v>
      </c>
      <c r="I1029">
        <v>1.8754999999999999</v>
      </c>
      <c r="J1029">
        <v>6.2460000000000004</v>
      </c>
      <c r="K1029">
        <v>2.6274999999999999</v>
      </c>
      <c r="L1029">
        <v>0.65</v>
      </c>
      <c r="M1029" t="s">
        <v>3183</v>
      </c>
      <c r="N1029" t="s">
        <v>3183</v>
      </c>
    </row>
    <row r="1030" spans="1:14" x14ac:dyDescent="0.25">
      <c r="A1030" t="str">
        <f t="shared" si="15"/>
        <v>16_SW_4</v>
      </c>
      <c r="B1030">
        <v>16</v>
      </c>
      <c r="C1030" t="s">
        <v>15</v>
      </c>
      <c r="D1030">
        <v>4</v>
      </c>
      <c r="E1030">
        <v>1112043.5514779165</v>
      </c>
      <c r="F1030">
        <v>21225.111595761642</v>
      </c>
      <c r="G1030">
        <v>9199.4634424729029</v>
      </c>
      <c r="H1030">
        <v>30424.575038234543</v>
      </c>
      <c r="I1030">
        <v>1.9087000000000001</v>
      </c>
      <c r="J1030">
        <v>6.3010000000000002</v>
      </c>
      <c r="K1030">
        <v>2.6676000000000002</v>
      </c>
      <c r="L1030">
        <v>0.65</v>
      </c>
      <c r="M1030" t="s">
        <v>3183</v>
      </c>
      <c r="N1030" t="s">
        <v>3183</v>
      </c>
    </row>
    <row r="1031" spans="1:14" x14ac:dyDescent="0.25">
      <c r="A1031" t="str">
        <f t="shared" si="15"/>
        <v>16_SW_5</v>
      </c>
      <c r="B1031">
        <v>16</v>
      </c>
      <c r="C1031" t="s">
        <v>15</v>
      </c>
      <c r="D1031">
        <v>5</v>
      </c>
      <c r="E1031">
        <v>1389963.4065138297</v>
      </c>
      <c r="F1031">
        <v>26866.211323135878</v>
      </c>
      <c r="G1031">
        <v>11680.011695994644</v>
      </c>
      <c r="H1031">
        <v>38546.223019130521</v>
      </c>
      <c r="I1031">
        <v>1.9329000000000001</v>
      </c>
      <c r="J1031">
        <v>6.4</v>
      </c>
      <c r="K1031">
        <v>2.7048999999999999</v>
      </c>
      <c r="L1031">
        <v>0.65</v>
      </c>
      <c r="M1031" t="s">
        <v>3183</v>
      </c>
      <c r="N1031" t="s">
        <v>3183</v>
      </c>
    </row>
    <row r="1032" spans="1:14" x14ac:dyDescent="0.25">
      <c r="A1032" t="str">
        <f t="shared" ref="A1032:A1095" si="16">B1032&amp;"_"&amp;C1032&amp;"_"&amp;D1032</f>
        <v>17_SW_1</v>
      </c>
      <c r="B1032">
        <v>17</v>
      </c>
      <c r="C1032" t="s">
        <v>15</v>
      </c>
      <c r="D1032">
        <v>1</v>
      </c>
      <c r="E1032">
        <v>330051.00000000058</v>
      </c>
      <c r="F1032">
        <v>5481.2009525685371</v>
      </c>
      <c r="G1032">
        <v>2680.8729541932717</v>
      </c>
      <c r="H1032">
        <v>8162.0739067618088</v>
      </c>
      <c r="I1032">
        <v>1.6607000000000001</v>
      </c>
      <c r="J1032">
        <v>7.3449999999999998</v>
      </c>
      <c r="K1032">
        <v>2.4182000000000001</v>
      </c>
      <c r="L1032">
        <v>0.65</v>
      </c>
      <c r="M1032" t="s">
        <v>3183</v>
      </c>
      <c r="N1032" t="s">
        <v>3183</v>
      </c>
    </row>
    <row r="1033" spans="1:14" x14ac:dyDescent="0.25">
      <c r="A1033" t="str">
        <f t="shared" si="16"/>
        <v>17_SW_2</v>
      </c>
      <c r="B1033">
        <v>17</v>
      </c>
      <c r="C1033" t="s">
        <v>15</v>
      </c>
      <c r="D1033">
        <v>2</v>
      </c>
      <c r="E1033">
        <v>660102.00000000093</v>
      </c>
      <c r="F1033">
        <v>11561.814428521548</v>
      </c>
      <c r="G1033">
        <v>5429.5700314189789</v>
      </c>
      <c r="H1033">
        <v>16991.384459940527</v>
      </c>
      <c r="I1033">
        <v>1.7515000000000001</v>
      </c>
      <c r="J1033">
        <v>7.4379999999999997</v>
      </c>
      <c r="K1033">
        <v>2.5192000000000001</v>
      </c>
      <c r="L1033">
        <v>0.65</v>
      </c>
      <c r="M1033" t="s">
        <v>3183</v>
      </c>
      <c r="N1033" t="s">
        <v>3183</v>
      </c>
    </row>
    <row r="1034" spans="1:14" x14ac:dyDescent="0.25">
      <c r="A1034" t="str">
        <f t="shared" si="16"/>
        <v>17_SW_3</v>
      </c>
      <c r="B1034">
        <v>17</v>
      </c>
      <c r="C1034" t="s">
        <v>15</v>
      </c>
      <c r="D1034">
        <v>3</v>
      </c>
      <c r="E1034">
        <v>990153.00000000035</v>
      </c>
      <c r="F1034">
        <v>17855.678368742727</v>
      </c>
      <c r="G1034">
        <v>8180.4111080462262</v>
      </c>
      <c r="H1034">
        <v>26036.089476788955</v>
      </c>
      <c r="I1034">
        <v>1.8032999999999999</v>
      </c>
      <c r="J1034">
        <v>7.4710000000000001</v>
      </c>
      <c r="K1034">
        <v>2.5747</v>
      </c>
      <c r="L1034">
        <v>0.65</v>
      </c>
      <c r="M1034" t="s">
        <v>3183</v>
      </c>
      <c r="N1034" t="s">
        <v>3183</v>
      </c>
    </row>
    <row r="1035" spans="1:14" x14ac:dyDescent="0.25">
      <c r="A1035" t="str">
        <f t="shared" si="16"/>
        <v>17_SW_4</v>
      </c>
      <c r="B1035">
        <v>17</v>
      </c>
      <c r="C1035" t="s">
        <v>15</v>
      </c>
      <c r="D1035">
        <v>4</v>
      </c>
      <c r="E1035">
        <v>1320478.3740761171</v>
      </c>
      <c r="F1035">
        <v>24249.733232145692</v>
      </c>
      <c r="G1035">
        <v>11002.813889725116</v>
      </c>
      <c r="H1035">
        <v>35252.547121870812</v>
      </c>
      <c r="I1035">
        <v>1.8364</v>
      </c>
      <c r="J1035">
        <v>7.5359999999999996</v>
      </c>
      <c r="K1035">
        <v>2.6149</v>
      </c>
      <c r="L1035">
        <v>0.65</v>
      </c>
      <c r="M1035" t="s">
        <v>3183</v>
      </c>
      <c r="N1035" t="s">
        <v>3183</v>
      </c>
    </row>
    <row r="1036" spans="1:14" x14ac:dyDescent="0.25">
      <c r="A1036" t="str">
        <f t="shared" si="16"/>
        <v>17_SW_5</v>
      </c>
      <c r="B1036">
        <v>17</v>
      </c>
      <c r="C1036" t="s">
        <v>15</v>
      </c>
      <c r="D1036">
        <v>5</v>
      </c>
      <c r="E1036">
        <v>1650492.2304221017</v>
      </c>
      <c r="F1036">
        <v>30709.109573794398</v>
      </c>
      <c r="G1036">
        <v>13970.427919859507</v>
      </c>
      <c r="H1036">
        <v>44679.537493653901</v>
      </c>
      <c r="I1036">
        <v>1.8606</v>
      </c>
      <c r="J1036">
        <v>7.6550000000000002</v>
      </c>
      <c r="K1036">
        <v>2.6522000000000001</v>
      </c>
      <c r="L1036">
        <v>0.65</v>
      </c>
      <c r="M1036" t="s">
        <v>3183</v>
      </c>
      <c r="N1036" t="s">
        <v>3183</v>
      </c>
    </row>
    <row r="1037" spans="1:14" x14ac:dyDescent="0.25">
      <c r="A1037" t="str">
        <f t="shared" si="16"/>
        <v>18_SW_1</v>
      </c>
      <c r="B1037">
        <v>18</v>
      </c>
      <c r="C1037" t="s">
        <v>15</v>
      </c>
      <c r="D1037">
        <v>1</v>
      </c>
      <c r="E1037">
        <v>382501.00000000047</v>
      </c>
      <c r="F1037">
        <v>6352.2450941170218</v>
      </c>
      <c r="G1037">
        <v>3074.9387748193899</v>
      </c>
      <c r="H1037">
        <v>9427.1838689364122</v>
      </c>
      <c r="I1037">
        <v>1.6607000000000001</v>
      </c>
      <c r="J1037">
        <v>8.4239999999999995</v>
      </c>
      <c r="K1037">
        <v>2.4197000000000002</v>
      </c>
      <c r="L1037">
        <v>0.65</v>
      </c>
      <c r="M1037" t="s">
        <v>3183</v>
      </c>
      <c r="N1037" t="s">
        <v>3183</v>
      </c>
    </row>
    <row r="1038" spans="1:14" x14ac:dyDescent="0.25">
      <c r="A1038" t="str">
        <f t="shared" si="16"/>
        <v>18_SW_2</v>
      </c>
      <c r="B1038">
        <v>18</v>
      </c>
      <c r="C1038" t="s">
        <v>15</v>
      </c>
      <c r="D1038">
        <v>2</v>
      </c>
      <c r="E1038">
        <v>765002.00000000175</v>
      </c>
      <c r="F1038">
        <v>13399.158253493917</v>
      </c>
      <c r="G1038">
        <v>6227.8076705122558</v>
      </c>
      <c r="H1038">
        <v>19626.965924006174</v>
      </c>
      <c r="I1038">
        <v>1.7515000000000001</v>
      </c>
      <c r="J1038">
        <v>8.5310000000000006</v>
      </c>
      <c r="K1038">
        <v>2.5206</v>
      </c>
      <c r="L1038">
        <v>0.65</v>
      </c>
      <c r="M1038" t="s">
        <v>3183</v>
      </c>
      <c r="N1038" t="s">
        <v>3183</v>
      </c>
    </row>
    <row r="1039" spans="1:14" x14ac:dyDescent="0.25">
      <c r="A1039" t="str">
        <f t="shared" si="16"/>
        <v>18_SW_3</v>
      </c>
      <c r="B1039">
        <v>18</v>
      </c>
      <c r="C1039" t="s">
        <v>15</v>
      </c>
      <c r="D1039">
        <v>3</v>
      </c>
      <c r="E1039">
        <v>1147503.0000000019</v>
      </c>
      <c r="F1039">
        <v>20693.210539348362</v>
      </c>
      <c r="G1039">
        <v>9383.1400279507434</v>
      </c>
      <c r="H1039">
        <v>30076.350567299105</v>
      </c>
      <c r="I1039">
        <v>1.8032999999999999</v>
      </c>
      <c r="J1039">
        <v>8.5690000000000008</v>
      </c>
      <c r="K1039">
        <v>2.5760999999999998</v>
      </c>
      <c r="L1039">
        <v>0.65</v>
      </c>
      <c r="M1039" t="s">
        <v>3183</v>
      </c>
      <c r="N1039" t="s">
        <v>3183</v>
      </c>
    </row>
    <row r="1040" spans="1:14" x14ac:dyDescent="0.25">
      <c r="A1040" t="str">
        <f t="shared" si="16"/>
        <v>18_SW_4</v>
      </c>
      <c r="B1040">
        <v>18</v>
      </c>
      <c r="C1040" t="s">
        <v>15</v>
      </c>
      <c r="D1040">
        <v>4</v>
      </c>
      <c r="E1040">
        <v>1530321.9761869817</v>
      </c>
      <c r="F1040">
        <v>28103.375572347846</v>
      </c>
      <c r="G1040">
        <v>12620.824149952317</v>
      </c>
      <c r="H1040">
        <v>40724.199722300167</v>
      </c>
      <c r="I1040">
        <v>1.8364</v>
      </c>
      <c r="J1040">
        <v>8.6440000000000001</v>
      </c>
      <c r="K1040">
        <v>2.6162000000000001</v>
      </c>
      <c r="L1040">
        <v>0.65</v>
      </c>
      <c r="M1040" t="s">
        <v>3183</v>
      </c>
      <c r="N1040" t="s">
        <v>3183</v>
      </c>
    </row>
    <row r="1041" spans="1:14" x14ac:dyDescent="0.25">
      <c r="A1041" t="str">
        <f t="shared" si="16"/>
        <v>18_SW_5</v>
      </c>
      <c r="B1041">
        <v>18</v>
      </c>
      <c r="C1041" t="s">
        <v>15</v>
      </c>
      <c r="D1041">
        <v>5</v>
      </c>
      <c r="E1041">
        <v>1912779.9298553346</v>
      </c>
      <c r="F1041">
        <v>35589.242635489514</v>
      </c>
      <c r="G1041">
        <v>16025.61814963924</v>
      </c>
      <c r="H1041">
        <v>51614.860785128752</v>
      </c>
      <c r="I1041">
        <v>1.8606</v>
      </c>
      <c r="J1041">
        <v>8.7810000000000006</v>
      </c>
      <c r="K1041">
        <v>2.6535000000000002</v>
      </c>
      <c r="L1041">
        <v>0.65</v>
      </c>
      <c r="M1041" t="s">
        <v>3183</v>
      </c>
      <c r="N1041" t="s">
        <v>3183</v>
      </c>
    </row>
    <row r="1042" spans="1:14" x14ac:dyDescent="0.25">
      <c r="A1042" t="str">
        <f t="shared" si="16"/>
        <v>19_SW_1</v>
      </c>
      <c r="B1042">
        <v>19</v>
      </c>
      <c r="C1042" t="s">
        <v>15</v>
      </c>
      <c r="D1042">
        <v>1</v>
      </c>
      <c r="E1042">
        <v>432501.00000000081</v>
      </c>
      <c r="F1042">
        <v>7182.6017590822139</v>
      </c>
      <c r="G1042">
        <v>3451.430122551395</v>
      </c>
      <c r="H1042">
        <v>10634.031881633609</v>
      </c>
      <c r="I1042">
        <v>1.6607000000000001</v>
      </c>
      <c r="J1042">
        <v>9.4559999999999995</v>
      </c>
      <c r="K1042">
        <v>2.4209000000000001</v>
      </c>
      <c r="L1042">
        <v>0.65</v>
      </c>
      <c r="M1042" t="s">
        <v>3183</v>
      </c>
      <c r="N1042" t="s">
        <v>3183</v>
      </c>
    </row>
    <row r="1043" spans="1:14" x14ac:dyDescent="0.25">
      <c r="A1043" t="str">
        <f t="shared" si="16"/>
        <v>19_SW_2</v>
      </c>
      <c r="B1043">
        <v>19</v>
      </c>
      <c r="C1043" t="s">
        <v>15</v>
      </c>
      <c r="D1043">
        <v>2</v>
      </c>
      <c r="E1043">
        <v>865002.0000000007</v>
      </c>
      <c r="F1043">
        <v>15150.677629063408</v>
      </c>
      <c r="G1043">
        <v>6990.445777926082</v>
      </c>
      <c r="H1043">
        <v>22141.123406989489</v>
      </c>
      <c r="I1043">
        <v>1.7515000000000001</v>
      </c>
      <c r="J1043">
        <v>9.5760000000000005</v>
      </c>
      <c r="K1043">
        <v>2.5219</v>
      </c>
      <c r="L1043">
        <v>0.65</v>
      </c>
      <c r="M1043" t="s">
        <v>3183</v>
      </c>
      <c r="N1043" t="s">
        <v>3183</v>
      </c>
    </row>
    <row r="1044" spans="1:14" x14ac:dyDescent="0.25">
      <c r="A1044" t="str">
        <f t="shared" si="16"/>
        <v>19_SW_3</v>
      </c>
      <c r="B1044">
        <v>19</v>
      </c>
      <c r="C1044" t="s">
        <v>15</v>
      </c>
      <c r="D1044">
        <v>3</v>
      </c>
      <c r="E1044">
        <v>1297503.0000000014</v>
      </c>
      <c r="F1044">
        <v>23398.198309229829</v>
      </c>
      <c r="G1044">
        <v>10532.230113846441</v>
      </c>
      <c r="H1044">
        <v>33930.428423076271</v>
      </c>
      <c r="I1044">
        <v>1.8032999999999999</v>
      </c>
      <c r="J1044">
        <v>9.6180000000000003</v>
      </c>
      <c r="K1044">
        <v>2.5773000000000001</v>
      </c>
      <c r="L1044">
        <v>0.65</v>
      </c>
      <c r="M1044" t="s">
        <v>3183</v>
      </c>
      <c r="N1044" t="s">
        <v>3183</v>
      </c>
    </row>
    <row r="1045" spans="1:14" x14ac:dyDescent="0.25">
      <c r="A1045" t="str">
        <f t="shared" si="16"/>
        <v>19_SW_4</v>
      </c>
      <c r="B1045">
        <v>19</v>
      </c>
      <c r="C1045" t="s">
        <v>15</v>
      </c>
      <c r="D1045">
        <v>4</v>
      </c>
      <c r="E1045">
        <v>1730363.541592954</v>
      </c>
      <c r="F1045">
        <v>31777.009833741653</v>
      </c>
      <c r="G1045">
        <v>14166.675188385181</v>
      </c>
      <c r="H1045">
        <v>45943.685022126832</v>
      </c>
      <c r="I1045">
        <v>1.8364</v>
      </c>
      <c r="J1045">
        <v>9.7029999999999994</v>
      </c>
      <c r="K1045">
        <v>2.6173999999999999</v>
      </c>
      <c r="L1045">
        <v>0.65</v>
      </c>
      <c r="M1045" t="s">
        <v>3183</v>
      </c>
      <c r="N1045" t="s">
        <v>3183</v>
      </c>
    </row>
    <row r="1046" spans="1:14" x14ac:dyDescent="0.25">
      <c r="A1046" t="str">
        <f t="shared" si="16"/>
        <v>19_SW_5</v>
      </c>
      <c r="B1046">
        <v>19</v>
      </c>
      <c r="C1046" t="s">
        <v>15</v>
      </c>
      <c r="D1046">
        <v>5</v>
      </c>
      <c r="E1046">
        <v>2162815.8683045632</v>
      </c>
      <c r="F1046">
        <v>40241.419052739322</v>
      </c>
      <c r="G1046">
        <v>17989.152397835151</v>
      </c>
      <c r="H1046">
        <v>58230.571450574469</v>
      </c>
      <c r="I1046">
        <v>1.8606</v>
      </c>
      <c r="J1046">
        <v>9.8569999999999993</v>
      </c>
      <c r="K1046">
        <v>2.6545999999999998</v>
      </c>
      <c r="L1046">
        <v>0.65</v>
      </c>
      <c r="M1046" t="s">
        <v>3183</v>
      </c>
      <c r="N1046" t="s">
        <v>3183</v>
      </c>
    </row>
    <row r="1047" spans="1:14" x14ac:dyDescent="0.25">
      <c r="A1047" t="str">
        <f t="shared" si="16"/>
        <v>20_SW_1</v>
      </c>
      <c r="B1047">
        <v>20</v>
      </c>
      <c r="C1047" t="s">
        <v>15</v>
      </c>
      <c r="D1047">
        <v>1</v>
      </c>
      <c r="E1047">
        <v>482501.00000000023</v>
      </c>
      <c r="F1047">
        <v>8012.9584240474123</v>
      </c>
      <c r="G1047">
        <v>3827.0894672884065</v>
      </c>
      <c r="H1047">
        <v>11840.047891335818</v>
      </c>
      <c r="I1047">
        <v>1.6607000000000001</v>
      </c>
      <c r="J1047">
        <v>10.484999999999999</v>
      </c>
      <c r="K1047">
        <v>2.4218000000000002</v>
      </c>
      <c r="L1047">
        <v>0.65</v>
      </c>
      <c r="M1047" t="s">
        <v>3183</v>
      </c>
      <c r="N1047" t="s">
        <v>3183</v>
      </c>
    </row>
    <row r="1048" spans="1:14" x14ac:dyDescent="0.25">
      <c r="A1048" t="str">
        <f t="shared" si="16"/>
        <v>20_SW_2</v>
      </c>
      <c r="B1048">
        <v>20</v>
      </c>
      <c r="C1048" t="s">
        <v>15</v>
      </c>
      <c r="D1048">
        <v>2</v>
      </c>
      <c r="E1048">
        <v>965002.00000000023</v>
      </c>
      <c r="F1048">
        <v>16902.19700463285</v>
      </c>
      <c r="G1048">
        <v>7751.3984228791514</v>
      </c>
      <c r="H1048">
        <v>24653.595427512002</v>
      </c>
      <c r="I1048">
        <v>1.7515000000000001</v>
      </c>
      <c r="J1048">
        <v>10.618</v>
      </c>
      <c r="K1048">
        <v>2.5226999999999999</v>
      </c>
      <c r="L1048">
        <v>0.65</v>
      </c>
      <c r="M1048" t="s">
        <v>3183</v>
      </c>
      <c r="N1048" t="s">
        <v>3183</v>
      </c>
    </row>
    <row r="1049" spans="1:14" x14ac:dyDescent="0.25">
      <c r="A1049" t="str">
        <f t="shared" si="16"/>
        <v>20_SW_3</v>
      </c>
      <c r="B1049">
        <v>20</v>
      </c>
      <c r="C1049" t="s">
        <v>15</v>
      </c>
      <c r="D1049">
        <v>3</v>
      </c>
      <c r="E1049">
        <v>1447503.0000000019</v>
      </c>
      <c r="F1049">
        <v>26103.186079111252</v>
      </c>
      <c r="G1049">
        <v>11678.780599551481</v>
      </c>
      <c r="H1049">
        <v>37781.966678662735</v>
      </c>
      <c r="I1049">
        <v>1.8032999999999999</v>
      </c>
      <c r="J1049">
        <v>10.666</v>
      </c>
      <c r="K1049">
        <v>2.5779999999999998</v>
      </c>
      <c r="L1049">
        <v>0.65</v>
      </c>
      <c r="M1049" t="s">
        <v>3183</v>
      </c>
      <c r="N1049" t="s">
        <v>3183</v>
      </c>
    </row>
    <row r="1050" spans="1:14" x14ac:dyDescent="0.25">
      <c r="A1050" t="str">
        <f t="shared" si="16"/>
        <v>20_SW_4</v>
      </c>
      <c r="B1050">
        <v>20</v>
      </c>
      <c r="C1050" t="s">
        <v>15</v>
      </c>
      <c r="D1050">
        <v>4</v>
      </c>
      <c r="E1050">
        <v>1930405.106998923</v>
      </c>
      <c r="F1050">
        <v>35450.644095135453</v>
      </c>
      <c r="G1050">
        <v>15709.109580066337</v>
      </c>
      <c r="H1050">
        <v>51159.753675201791</v>
      </c>
      <c r="I1050">
        <v>1.8364</v>
      </c>
      <c r="J1050">
        <v>10.76</v>
      </c>
      <c r="K1050">
        <v>2.6181000000000001</v>
      </c>
      <c r="L1050">
        <v>0.65</v>
      </c>
      <c r="M1050" t="s">
        <v>3183</v>
      </c>
      <c r="N1050" t="s">
        <v>3183</v>
      </c>
    </row>
    <row r="1051" spans="1:14" x14ac:dyDescent="0.25">
      <c r="A1051" t="str">
        <f t="shared" si="16"/>
        <v>20_SW_5</v>
      </c>
      <c r="B1051">
        <v>20</v>
      </c>
      <c r="C1051" t="s">
        <v>15</v>
      </c>
      <c r="D1051">
        <v>5</v>
      </c>
      <c r="E1051">
        <v>2412851.8067537872</v>
      </c>
      <c r="F1051">
        <v>44893.595469989159</v>
      </c>
      <c r="G1051">
        <v>19948.346458813608</v>
      </c>
      <c r="H1051">
        <v>64841.941928802771</v>
      </c>
      <c r="I1051">
        <v>1.8606</v>
      </c>
      <c r="J1051">
        <v>10.930999999999999</v>
      </c>
      <c r="K1051">
        <v>2.6553</v>
      </c>
      <c r="L1051">
        <v>0.65</v>
      </c>
      <c r="M1051" t="s">
        <v>3183</v>
      </c>
      <c r="N1051" t="s">
        <v>3183</v>
      </c>
    </row>
    <row r="1052" spans="1:14" x14ac:dyDescent="0.25">
      <c r="A1052" t="str">
        <f t="shared" si="16"/>
        <v>21_SW_1</v>
      </c>
      <c r="B1052">
        <v>21</v>
      </c>
      <c r="C1052" t="s">
        <v>15</v>
      </c>
      <c r="D1052">
        <v>1</v>
      </c>
      <c r="E1052">
        <v>651242.00000000023</v>
      </c>
      <c r="F1052">
        <v>10815.262704105238</v>
      </c>
      <c r="G1052">
        <v>5094.6273784527139</v>
      </c>
      <c r="H1052">
        <v>15909.890082557951</v>
      </c>
      <c r="I1052">
        <v>1.6607000000000001</v>
      </c>
      <c r="J1052">
        <v>13.958</v>
      </c>
      <c r="K1052">
        <v>2.4236</v>
      </c>
      <c r="L1052">
        <v>0.65</v>
      </c>
      <c r="M1052" t="s">
        <v>3183</v>
      </c>
      <c r="N1052" t="s">
        <v>3183</v>
      </c>
    </row>
    <row r="1053" spans="1:14" x14ac:dyDescent="0.25">
      <c r="A1053" t="str">
        <f t="shared" si="16"/>
        <v>21_SW_2</v>
      </c>
      <c r="B1053">
        <v>21</v>
      </c>
      <c r="C1053" t="s">
        <v>15</v>
      </c>
      <c r="D1053">
        <v>2</v>
      </c>
      <c r="E1053">
        <v>1302484.0000000021</v>
      </c>
      <c r="F1053">
        <v>22813.2596236922</v>
      </c>
      <c r="G1053">
        <v>10318.980798772895</v>
      </c>
      <c r="H1053">
        <v>33132.240422465096</v>
      </c>
      <c r="I1053">
        <v>1.7515000000000001</v>
      </c>
      <c r="J1053">
        <v>14.135999999999999</v>
      </c>
      <c r="K1053">
        <v>2.5244</v>
      </c>
      <c r="L1053">
        <v>0.65</v>
      </c>
      <c r="M1053" t="s">
        <v>3183</v>
      </c>
      <c r="N1053" t="s">
        <v>3183</v>
      </c>
    </row>
    <row r="1054" spans="1:14" x14ac:dyDescent="0.25">
      <c r="A1054" t="str">
        <f t="shared" si="16"/>
        <v>21_SW_3</v>
      </c>
      <c r="B1054">
        <v>21</v>
      </c>
      <c r="C1054" t="s">
        <v>15</v>
      </c>
      <c r="D1054">
        <v>3</v>
      </c>
      <c r="E1054">
        <v>1953726.0000000026</v>
      </c>
      <c r="F1054">
        <v>35232.032904662447</v>
      </c>
      <c r="G1054">
        <v>15547.435010134619</v>
      </c>
      <c r="H1054">
        <v>50779.467914797067</v>
      </c>
      <c r="I1054">
        <v>1.8032999999999999</v>
      </c>
      <c r="J1054">
        <v>14.199</v>
      </c>
      <c r="K1054">
        <v>2.5796999999999999</v>
      </c>
      <c r="L1054">
        <v>0.65</v>
      </c>
      <c r="M1054" t="s">
        <v>3183</v>
      </c>
      <c r="N1054" t="s">
        <v>3183</v>
      </c>
    </row>
    <row r="1055" spans="1:14" x14ac:dyDescent="0.25">
      <c r="A1055" t="str">
        <f t="shared" si="16"/>
        <v>21_SW_4</v>
      </c>
      <c r="B1055">
        <v>21</v>
      </c>
      <c r="C1055" t="s">
        <v>15</v>
      </c>
      <c r="D1055">
        <v>4</v>
      </c>
      <c r="E1055">
        <v>2605509.3827622989</v>
      </c>
      <c r="F1055">
        <v>47848.498473172411</v>
      </c>
      <c r="G1055">
        <v>20913.542904659327</v>
      </c>
      <c r="H1055">
        <v>68762.041377831745</v>
      </c>
      <c r="I1055">
        <v>1.8364</v>
      </c>
      <c r="J1055">
        <v>14.324</v>
      </c>
      <c r="K1055">
        <v>2.6196999999999999</v>
      </c>
      <c r="L1055">
        <v>0.65</v>
      </c>
      <c r="M1055" t="s">
        <v>3183</v>
      </c>
      <c r="N1055" t="s">
        <v>3183</v>
      </c>
    </row>
    <row r="1056" spans="1:14" x14ac:dyDescent="0.25">
      <c r="A1056" t="str">
        <f t="shared" si="16"/>
        <v>21_SW_5</v>
      </c>
      <c r="B1056">
        <v>21</v>
      </c>
      <c r="C1056" t="s">
        <v>15</v>
      </c>
      <c r="D1056">
        <v>5</v>
      </c>
      <c r="E1056">
        <v>3256678.0925509958</v>
      </c>
      <c r="F1056">
        <v>60593.853486452193</v>
      </c>
      <c r="G1056">
        <v>26558.996963409732</v>
      </c>
      <c r="H1056">
        <v>87152.85044986193</v>
      </c>
      <c r="I1056">
        <v>1.8606</v>
      </c>
      <c r="J1056">
        <v>14.553000000000001</v>
      </c>
      <c r="K1056">
        <v>2.6568000000000001</v>
      </c>
      <c r="L1056">
        <v>0.65</v>
      </c>
      <c r="M1056" t="s">
        <v>3183</v>
      </c>
      <c r="N1056" t="s">
        <v>3183</v>
      </c>
    </row>
    <row r="1057" spans="1:14" x14ac:dyDescent="0.25">
      <c r="A1057" t="str">
        <f t="shared" si="16"/>
        <v>1_WN_1</v>
      </c>
      <c r="B1057">
        <v>1</v>
      </c>
      <c r="C1057" t="s">
        <v>139</v>
      </c>
      <c r="D1057">
        <v>1</v>
      </c>
      <c r="E1057">
        <v>1301.0000000000002</v>
      </c>
      <c r="F1057">
        <v>23.180500824211375</v>
      </c>
      <c r="G1057">
        <v>117.78249999999929</v>
      </c>
      <c r="H1057">
        <v>140.96300082421067</v>
      </c>
      <c r="I1057">
        <v>1.7817000000000001</v>
      </c>
      <c r="J1057">
        <v>0.32300000000000001</v>
      </c>
      <c r="K1057">
        <v>5.2409999999999997</v>
      </c>
      <c r="L1057">
        <v>0.2</v>
      </c>
      <c r="M1057" t="s">
        <v>3183</v>
      </c>
      <c r="N1057" t="s">
        <v>3183</v>
      </c>
    </row>
    <row r="1058" spans="1:14" x14ac:dyDescent="0.25">
      <c r="A1058" t="str">
        <f t="shared" si="16"/>
        <v>1_WN_2</v>
      </c>
      <c r="B1058">
        <v>1</v>
      </c>
      <c r="C1058" t="s">
        <v>139</v>
      </c>
      <c r="D1058">
        <v>2</v>
      </c>
      <c r="E1058">
        <v>2601.9999999999986</v>
      </c>
      <c r="F1058">
        <v>48.751044439812361</v>
      </c>
      <c r="G1058">
        <v>235.56499999999744</v>
      </c>
      <c r="H1058">
        <v>284.31604443980979</v>
      </c>
      <c r="I1058">
        <v>1.8735999999999999</v>
      </c>
      <c r="J1058">
        <v>0.32300000000000001</v>
      </c>
      <c r="K1058">
        <v>5.3327999999999998</v>
      </c>
      <c r="L1058">
        <v>0.2</v>
      </c>
      <c r="M1058" t="s">
        <v>3183</v>
      </c>
      <c r="N1058" t="s">
        <v>3183</v>
      </c>
    </row>
    <row r="1059" spans="1:14" x14ac:dyDescent="0.25">
      <c r="A1059" t="str">
        <f t="shared" si="16"/>
        <v>1_WN_3</v>
      </c>
      <c r="B1059">
        <v>1</v>
      </c>
      <c r="C1059" t="s">
        <v>139</v>
      </c>
      <c r="D1059">
        <v>3</v>
      </c>
      <c r="E1059">
        <v>3902.9999999999982</v>
      </c>
      <c r="F1059">
        <v>75.155637403221647</v>
      </c>
      <c r="G1059">
        <v>353.34749999999559</v>
      </c>
      <c r="H1059">
        <v>428.50313740321724</v>
      </c>
      <c r="I1059">
        <v>1.9256</v>
      </c>
      <c r="J1059">
        <v>0.32300000000000001</v>
      </c>
      <c r="K1059">
        <v>5.3848000000000003</v>
      </c>
      <c r="L1059">
        <v>0.2</v>
      </c>
      <c r="M1059" t="s">
        <v>3183</v>
      </c>
      <c r="N1059" t="s">
        <v>3183</v>
      </c>
    </row>
    <row r="1060" spans="1:14" x14ac:dyDescent="0.25">
      <c r="A1060" t="str">
        <f t="shared" si="16"/>
        <v>1_WN_4</v>
      </c>
      <c r="B1060">
        <v>1</v>
      </c>
      <c r="C1060" t="s">
        <v>139</v>
      </c>
      <c r="D1060">
        <v>4</v>
      </c>
      <c r="E1060">
        <v>5205.2916903168107</v>
      </c>
      <c r="F1060">
        <v>101.94689040254598</v>
      </c>
      <c r="G1060">
        <v>471.168545415994</v>
      </c>
      <c r="H1060">
        <v>573.11543581853994</v>
      </c>
      <c r="I1060">
        <v>1.9584999999999999</v>
      </c>
      <c r="J1060">
        <v>0.32300000000000001</v>
      </c>
      <c r="K1060">
        <v>5.4176000000000002</v>
      </c>
      <c r="L1060">
        <v>0.2</v>
      </c>
      <c r="M1060" t="s">
        <v>3183</v>
      </c>
      <c r="N1060" t="s">
        <v>3183</v>
      </c>
    </row>
    <row r="1061" spans="1:14" x14ac:dyDescent="0.25">
      <c r="A1061" t="str">
        <f t="shared" si="16"/>
        <v>1_WN_5</v>
      </c>
      <c r="B1061">
        <v>1</v>
      </c>
      <c r="C1061" t="s">
        <v>139</v>
      </c>
      <c r="D1061">
        <v>5</v>
      </c>
      <c r="E1061">
        <v>6506.0856867509256</v>
      </c>
      <c r="F1061">
        <v>129.00272343998688</v>
      </c>
      <c r="G1061">
        <v>589.4210473975902</v>
      </c>
      <c r="H1061">
        <v>718.42377083757708</v>
      </c>
      <c r="I1061">
        <v>1.9827999999999999</v>
      </c>
      <c r="J1061">
        <v>0.32300000000000001</v>
      </c>
      <c r="K1061">
        <v>5.4493</v>
      </c>
      <c r="L1061">
        <v>0.2</v>
      </c>
      <c r="M1061" t="s">
        <v>3183</v>
      </c>
      <c r="N1061" t="s">
        <v>3183</v>
      </c>
    </row>
    <row r="1062" spans="1:14" x14ac:dyDescent="0.25">
      <c r="A1062" t="str">
        <f t="shared" si="16"/>
        <v>2_WN_1</v>
      </c>
      <c r="B1062">
        <v>2</v>
      </c>
      <c r="C1062" t="s">
        <v>139</v>
      </c>
      <c r="D1062">
        <v>1</v>
      </c>
      <c r="E1062">
        <v>7201.0000000000036</v>
      </c>
      <c r="F1062">
        <v>128.30344845130358</v>
      </c>
      <c r="G1062">
        <v>180.60812499999943</v>
      </c>
      <c r="H1062">
        <v>308.91157345130301</v>
      </c>
      <c r="I1062">
        <v>1.7817000000000001</v>
      </c>
      <c r="J1062">
        <v>0.495</v>
      </c>
      <c r="K1062">
        <v>3.2932000000000001</v>
      </c>
      <c r="L1062">
        <v>0.2</v>
      </c>
      <c r="M1062" t="s">
        <v>3183</v>
      </c>
      <c r="N1062" t="s">
        <v>3183</v>
      </c>
    </row>
    <row r="1063" spans="1:14" x14ac:dyDescent="0.25">
      <c r="A1063" t="str">
        <f t="shared" si="16"/>
        <v>2_WN_2</v>
      </c>
      <c r="B1063">
        <v>2</v>
      </c>
      <c r="C1063" t="s">
        <v>139</v>
      </c>
      <c r="D1063">
        <v>2</v>
      </c>
      <c r="E1063">
        <v>14402.000000000016</v>
      </c>
      <c r="F1063">
        <v>269.83571945510278</v>
      </c>
      <c r="G1063">
        <v>361.21624999999545</v>
      </c>
      <c r="H1063">
        <v>631.05196945509829</v>
      </c>
      <c r="I1063">
        <v>1.8735999999999999</v>
      </c>
      <c r="J1063">
        <v>0.495</v>
      </c>
      <c r="K1063">
        <v>3.3849999999999998</v>
      </c>
      <c r="L1063">
        <v>0.2</v>
      </c>
      <c r="M1063" t="s">
        <v>3183</v>
      </c>
      <c r="N1063" t="s">
        <v>3183</v>
      </c>
    </row>
    <row r="1064" spans="1:14" x14ac:dyDescent="0.25">
      <c r="A1064" t="str">
        <f t="shared" si="16"/>
        <v>2_WN_3</v>
      </c>
      <c r="B1064">
        <v>2</v>
      </c>
      <c r="C1064" t="s">
        <v>139</v>
      </c>
      <c r="D1064">
        <v>3</v>
      </c>
      <c r="E1064">
        <v>21603.000000000029</v>
      </c>
      <c r="F1064">
        <v>415.98443116110514</v>
      </c>
      <c r="G1064">
        <v>541.82437499999151</v>
      </c>
      <c r="H1064">
        <v>957.80880616109664</v>
      </c>
      <c r="I1064">
        <v>1.9256</v>
      </c>
      <c r="J1064">
        <v>0.495</v>
      </c>
      <c r="K1064">
        <v>3.4369999999999998</v>
      </c>
      <c r="L1064">
        <v>0.2</v>
      </c>
      <c r="M1064" t="s">
        <v>3183</v>
      </c>
      <c r="N1064" t="s">
        <v>3183</v>
      </c>
    </row>
    <row r="1065" spans="1:14" x14ac:dyDescent="0.25">
      <c r="A1065" t="str">
        <f t="shared" si="16"/>
        <v>2_WN_4</v>
      </c>
      <c r="B1065">
        <v>2</v>
      </c>
      <c r="C1065" t="s">
        <v>139</v>
      </c>
      <c r="D1065">
        <v>4</v>
      </c>
      <c r="E1065">
        <v>28811.149471154124</v>
      </c>
      <c r="F1065">
        <v>564.27329576382147</v>
      </c>
      <c r="G1065">
        <v>722.6348634339837</v>
      </c>
      <c r="H1065">
        <v>1286.9081591978052</v>
      </c>
      <c r="I1065">
        <v>1.9584999999999999</v>
      </c>
      <c r="J1065">
        <v>0.495</v>
      </c>
      <c r="K1065">
        <v>3.4702999999999999</v>
      </c>
      <c r="L1065">
        <v>0.2</v>
      </c>
      <c r="M1065" t="s">
        <v>3183</v>
      </c>
      <c r="N1065" t="s">
        <v>3183</v>
      </c>
    </row>
    <row r="1066" spans="1:14" x14ac:dyDescent="0.25">
      <c r="A1066" t="str">
        <f t="shared" si="16"/>
        <v>2_WN_5</v>
      </c>
      <c r="B1066">
        <v>2</v>
      </c>
      <c r="C1066" t="s">
        <v>139</v>
      </c>
      <c r="D1066">
        <v>5</v>
      </c>
      <c r="E1066">
        <v>36011.009246958885</v>
      </c>
      <c r="F1066">
        <v>714.02660375968026</v>
      </c>
      <c r="G1066">
        <v>905.71049883738601</v>
      </c>
      <c r="H1066">
        <v>1619.7371025970663</v>
      </c>
      <c r="I1066">
        <v>1.9827999999999999</v>
      </c>
      <c r="J1066">
        <v>0.496</v>
      </c>
      <c r="K1066">
        <v>3.5013999999999998</v>
      </c>
      <c r="L1066">
        <v>0.2</v>
      </c>
      <c r="M1066" t="s">
        <v>3183</v>
      </c>
      <c r="N1066" t="s">
        <v>3183</v>
      </c>
    </row>
    <row r="1067" spans="1:14" x14ac:dyDescent="0.25">
      <c r="A1067" t="str">
        <f t="shared" si="16"/>
        <v>3_WN_1</v>
      </c>
      <c r="B1067">
        <v>3</v>
      </c>
      <c r="C1067" t="s">
        <v>139</v>
      </c>
      <c r="D1067">
        <v>1</v>
      </c>
      <c r="E1067">
        <v>16501.000000000011</v>
      </c>
      <c r="F1067">
        <v>294.00572182960093</v>
      </c>
      <c r="G1067">
        <v>279.15812500000061</v>
      </c>
      <c r="H1067">
        <v>573.16384682960154</v>
      </c>
      <c r="I1067">
        <v>1.7817000000000001</v>
      </c>
      <c r="J1067">
        <v>0.76500000000000001</v>
      </c>
      <c r="K1067">
        <v>3.0482</v>
      </c>
      <c r="L1067">
        <v>0.2</v>
      </c>
      <c r="M1067" t="s">
        <v>3183</v>
      </c>
      <c r="N1067" t="s">
        <v>3183</v>
      </c>
    </row>
    <row r="1068" spans="1:14" x14ac:dyDescent="0.25">
      <c r="A1068" t="str">
        <f t="shared" si="16"/>
        <v>3_WN_2</v>
      </c>
      <c r="B1068">
        <v>3</v>
      </c>
      <c r="C1068" t="s">
        <v>139</v>
      </c>
      <c r="D1068">
        <v>2</v>
      </c>
      <c r="E1068">
        <v>33002</v>
      </c>
      <c r="F1068">
        <v>618.32512244530585</v>
      </c>
      <c r="G1068">
        <v>558.31625000000724</v>
      </c>
      <c r="H1068">
        <v>1176.6413724453132</v>
      </c>
      <c r="I1068">
        <v>1.8735999999999999</v>
      </c>
      <c r="J1068">
        <v>0.76500000000000001</v>
      </c>
      <c r="K1068">
        <v>3.14</v>
      </c>
      <c r="L1068">
        <v>0.2</v>
      </c>
      <c r="M1068" t="s">
        <v>3183</v>
      </c>
      <c r="N1068" t="s">
        <v>3183</v>
      </c>
    </row>
    <row r="1069" spans="1:14" x14ac:dyDescent="0.25">
      <c r="A1069" t="str">
        <f t="shared" si="16"/>
        <v>3_WN_3</v>
      </c>
      <c r="B1069">
        <v>3</v>
      </c>
      <c r="C1069" t="s">
        <v>139</v>
      </c>
      <c r="D1069">
        <v>3</v>
      </c>
      <c r="E1069">
        <v>49502.99999999992</v>
      </c>
      <c r="F1069">
        <v>953.22303827099199</v>
      </c>
      <c r="G1069">
        <v>837.4743749999966</v>
      </c>
      <c r="H1069">
        <v>1790.6974132709886</v>
      </c>
      <c r="I1069">
        <v>1.9256</v>
      </c>
      <c r="J1069">
        <v>0.76500000000000001</v>
      </c>
      <c r="K1069">
        <v>3.1920000000000002</v>
      </c>
      <c r="L1069">
        <v>0.2</v>
      </c>
      <c r="M1069" t="s">
        <v>3183</v>
      </c>
      <c r="N1069" t="s">
        <v>3183</v>
      </c>
    </row>
    <row r="1070" spans="1:14" x14ac:dyDescent="0.25">
      <c r="A1070" t="str">
        <f t="shared" si="16"/>
        <v>3_WN_4</v>
      </c>
      <c r="B1070">
        <v>3</v>
      </c>
      <c r="C1070" t="s">
        <v>139</v>
      </c>
      <c r="D1070">
        <v>4</v>
      </c>
      <c r="E1070">
        <v>66020.382922304067</v>
      </c>
      <c r="F1070">
        <v>1293.0250872654949</v>
      </c>
      <c r="G1070">
        <v>1117.0918328739976</v>
      </c>
      <c r="H1070">
        <v>2410.1169201394923</v>
      </c>
      <c r="I1070">
        <v>1.9584999999999999</v>
      </c>
      <c r="J1070">
        <v>0.76500000000000001</v>
      </c>
      <c r="K1070">
        <v>3.2252999999999998</v>
      </c>
      <c r="L1070">
        <v>0.2</v>
      </c>
      <c r="M1070" t="s">
        <v>3183</v>
      </c>
      <c r="N1070" t="s">
        <v>3183</v>
      </c>
    </row>
    <row r="1071" spans="1:14" x14ac:dyDescent="0.25">
      <c r="A1071" t="str">
        <f t="shared" si="16"/>
        <v>3_WN_5</v>
      </c>
      <c r="B1071">
        <v>3</v>
      </c>
      <c r="C1071" t="s">
        <v>139</v>
      </c>
      <c r="D1071">
        <v>5</v>
      </c>
      <c r="E1071">
        <v>82518.770113049279</v>
      </c>
      <c r="F1071">
        <v>1636.1828896873317</v>
      </c>
      <c r="G1071">
        <v>1401.8508148214071</v>
      </c>
      <c r="H1071">
        <v>3038.033704508739</v>
      </c>
      <c r="I1071">
        <v>1.9827999999999999</v>
      </c>
      <c r="J1071">
        <v>0.76800000000000002</v>
      </c>
      <c r="K1071">
        <v>3.2564000000000002</v>
      </c>
      <c r="L1071">
        <v>0.2</v>
      </c>
      <c r="M1071" t="s">
        <v>3183</v>
      </c>
      <c r="N1071" t="s">
        <v>3183</v>
      </c>
    </row>
    <row r="1072" spans="1:14" x14ac:dyDescent="0.25">
      <c r="A1072" t="str">
        <f t="shared" si="16"/>
        <v>4_WN_1</v>
      </c>
      <c r="B1072">
        <v>4</v>
      </c>
      <c r="C1072" t="s">
        <v>139</v>
      </c>
      <c r="D1072">
        <v>1</v>
      </c>
      <c r="E1072">
        <v>26501.000000000015</v>
      </c>
      <c r="F1072">
        <v>472.1802093331483</v>
      </c>
      <c r="G1072">
        <v>385.09937499999984</v>
      </c>
      <c r="H1072">
        <v>857.27958433314814</v>
      </c>
      <c r="I1072">
        <v>1.7817000000000001</v>
      </c>
      <c r="J1072">
        <v>1.0549999999999999</v>
      </c>
      <c r="K1072">
        <v>2.9765000000000001</v>
      </c>
      <c r="L1072">
        <v>0.2</v>
      </c>
      <c r="M1072" t="s">
        <v>3183</v>
      </c>
      <c r="N1072" t="s">
        <v>3183</v>
      </c>
    </row>
    <row r="1073" spans="1:14" x14ac:dyDescent="0.25">
      <c r="A1073" t="str">
        <f t="shared" si="16"/>
        <v>4_WN_2</v>
      </c>
      <c r="B1073">
        <v>4</v>
      </c>
      <c r="C1073" t="s">
        <v>139</v>
      </c>
      <c r="D1073">
        <v>2</v>
      </c>
      <c r="E1073">
        <v>53001.999999999978</v>
      </c>
      <c r="F1073">
        <v>993.04491060681642</v>
      </c>
      <c r="G1073">
        <v>770.19874999999456</v>
      </c>
      <c r="H1073">
        <v>1763.2436606068109</v>
      </c>
      <c r="I1073">
        <v>1.8735999999999999</v>
      </c>
      <c r="J1073">
        <v>1.0549999999999999</v>
      </c>
      <c r="K1073">
        <v>3.0682999999999998</v>
      </c>
      <c r="L1073">
        <v>0.2</v>
      </c>
      <c r="M1073" t="s">
        <v>3183</v>
      </c>
      <c r="N1073" t="s">
        <v>3183</v>
      </c>
    </row>
    <row r="1074" spans="1:14" x14ac:dyDescent="0.25">
      <c r="A1074" t="str">
        <f t="shared" si="16"/>
        <v>4_WN_3</v>
      </c>
      <c r="B1074">
        <v>4</v>
      </c>
      <c r="C1074" t="s">
        <v>139</v>
      </c>
      <c r="D1074">
        <v>3</v>
      </c>
      <c r="E1074">
        <v>79503.000000000015</v>
      </c>
      <c r="F1074">
        <v>1530.8989598945275</v>
      </c>
      <c r="G1074">
        <v>1155.2981250000034</v>
      </c>
      <c r="H1074">
        <v>2686.1970848945311</v>
      </c>
      <c r="I1074">
        <v>1.9256</v>
      </c>
      <c r="J1074">
        <v>1.0549999999999999</v>
      </c>
      <c r="K1074">
        <v>3.1202999999999999</v>
      </c>
      <c r="L1074">
        <v>0.2</v>
      </c>
      <c r="M1074" t="s">
        <v>3183</v>
      </c>
      <c r="N1074" t="s">
        <v>3183</v>
      </c>
    </row>
    <row r="1075" spans="1:14" x14ac:dyDescent="0.25">
      <c r="A1075" t="str">
        <f t="shared" si="16"/>
        <v>4_WN_4</v>
      </c>
      <c r="B1075">
        <v>4</v>
      </c>
      <c r="C1075" t="s">
        <v>139</v>
      </c>
      <c r="D1075">
        <v>4</v>
      </c>
      <c r="E1075">
        <v>106030.31136440128</v>
      </c>
      <c r="F1075">
        <v>2076.629164149017</v>
      </c>
      <c r="G1075">
        <v>1541.1330750220291</v>
      </c>
      <c r="H1075">
        <v>3617.7622391710461</v>
      </c>
      <c r="I1075">
        <v>1.9584999999999999</v>
      </c>
      <c r="J1075">
        <v>1.056</v>
      </c>
      <c r="K1075">
        <v>3.1537000000000002</v>
      </c>
      <c r="L1075">
        <v>0.2</v>
      </c>
      <c r="M1075" t="s">
        <v>3183</v>
      </c>
      <c r="N1075" t="s">
        <v>3183</v>
      </c>
    </row>
    <row r="1076" spans="1:14" x14ac:dyDescent="0.25">
      <c r="A1076" t="str">
        <f t="shared" si="16"/>
        <v>4_WN_5</v>
      </c>
      <c r="B1076">
        <v>4</v>
      </c>
      <c r="C1076" t="s">
        <v>139</v>
      </c>
      <c r="D1076">
        <v>5</v>
      </c>
      <c r="E1076">
        <v>132527.11513035084</v>
      </c>
      <c r="F1076">
        <v>2627.7487885342771</v>
      </c>
      <c r="G1076">
        <v>1935.2016545042393</v>
      </c>
      <c r="H1076">
        <v>4562.9504430385168</v>
      </c>
      <c r="I1076">
        <v>1.9827999999999999</v>
      </c>
      <c r="J1076">
        <v>1.06</v>
      </c>
      <c r="K1076">
        <v>3.1846999999999999</v>
      </c>
      <c r="L1076">
        <v>0.2</v>
      </c>
      <c r="M1076" t="s">
        <v>3183</v>
      </c>
      <c r="N1076" t="s">
        <v>3183</v>
      </c>
    </row>
    <row r="1077" spans="1:14" x14ac:dyDescent="0.25">
      <c r="A1077" t="str">
        <f t="shared" si="16"/>
        <v>5_WN_1</v>
      </c>
      <c r="B1077">
        <v>5</v>
      </c>
      <c r="C1077" t="s">
        <v>139</v>
      </c>
      <c r="D1077">
        <v>1</v>
      </c>
      <c r="E1077">
        <v>36501.000000000022</v>
      </c>
      <c r="F1077">
        <v>650.35469683669271</v>
      </c>
      <c r="G1077">
        <v>491.04062499999998</v>
      </c>
      <c r="H1077">
        <v>1141.3953218366928</v>
      </c>
      <c r="I1077">
        <v>1.7817000000000001</v>
      </c>
      <c r="J1077">
        <v>1.345</v>
      </c>
      <c r="K1077">
        <v>2.9441000000000002</v>
      </c>
      <c r="L1077">
        <v>0.2</v>
      </c>
      <c r="M1077" t="s">
        <v>3183</v>
      </c>
      <c r="N1077" t="s">
        <v>3183</v>
      </c>
    </row>
    <row r="1078" spans="1:14" x14ac:dyDescent="0.25">
      <c r="A1078" t="str">
        <f t="shared" si="16"/>
        <v>5_WN_2</v>
      </c>
      <c r="B1078">
        <v>5</v>
      </c>
      <c r="C1078" t="s">
        <v>139</v>
      </c>
      <c r="D1078">
        <v>2</v>
      </c>
      <c r="E1078">
        <v>73002</v>
      </c>
      <c r="F1078">
        <v>1367.7646987683258</v>
      </c>
      <c r="G1078">
        <v>982.08124999999995</v>
      </c>
      <c r="H1078">
        <v>2349.8459487683258</v>
      </c>
      <c r="I1078">
        <v>1.8735999999999999</v>
      </c>
      <c r="J1078">
        <v>1.345</v>
      </c>
      <c r="K1078">
        <v>3.0358999999999998</v>
      </c>
      <c r="L1078">
        <v>0.2</v>
      </c>
      <c r="M1078" t="s">
        <v>3183</v>
      </c>
      <c r="N1078" t="s">
        <v>3183</v>
      </c>
    </row>
    <row r="1079" spans="1:14" x14ac:dyDescent="0.25">
      <c r="A1079" t="str">
        <f t="shared" si="16"/>
        <v>5_WN_3</v>
      </c>
      <c r="B1079">
        <v>5</v>
      </c>
      <c r="C1079" t="s">
        <v>139</v>
      </c>
      <c r="D1079">
        <v>3</v>
      </c>
      <c r="E1079">
        <v>109503</v>
      </c>
      <c r="F1079">
        <v>2108.5748815180623</v>
      </c>
      <c r="G1079">
        <v>1473.1218750000376</v>
      </c>
      <c r="H1079">
        <v>3581.6967565180998</v>
      </c>
      <c r="I1079">
        <v>1.9256</v>
      </c>
      <c r="J1079">
        <v>1.345</v>
      </c>
      <c r="K1079">
        <v>3.0878999999999999</v>
      </c>
      <c r="L1079">
        <v>0.2</v>
      </c>
      <c r="M1079" t="s">
        <v>3183</v>
      </c>
      <c r="N1079" t="s">
        <v>3183</v>
      </c>
    </row>
    <row r="1080" spans="1:14" x14ac:dyDescent="0.25">
      <c r="A1080" t="str">
        <f t="shared" si="16"/>
        <v>5_WN_4</v>
      </c>
      <c r="B1080">
        <v>5</v>
      </c>
      <c r="C1080" t="s">
        <v>139</v>
      </c>
      <c r="D1080">
        <v>4</v>
      </c>
      <c r="E1080">
        <v>146040.23980649852</v>
      </c>
      <c r="F1080">
        <v>2860.2332410325394</v>
      </c>
      <c r="G1080">
        <v>1965.17431717006</v>
      </c>
      <c r="H1080">
        <v>4825.4075582025998</v>
      </c>
      <c r="I1080">
        <v>1.9584999999999999</v>
      </c>
      <c r="J1080">
        <v>1.3460000000000001</v>
      </c>
      <c r="K1080">
        <v>3.1213000000000002</v>
      </c>
      <c r="L1080">
        <v>0.2</v>
      </c>
      <c r="M1080" t="s">
        <v>3183</v>
      </c>
      <c r="N1080" t="s">
        <v>3183</v>
      </c>
    </row>
    <row r="1081" spans="1:14" x14ac:dyDescent="0.25">
      <c r="A1081" t="str">
        <f t="shared" si="16"/>
        <v>5_WN_5</v>
      </c>
      <c r="B1081">
        <v>5</v>
      </c>
      <c r="C1081" t="s">
        <v>139</v>
      </c>
      <c r="D1081">
        <v>5</v>
      </c>
      <c r="E1081">
        <v>182535.46014765286</v>
      </c>
      <c r="F1081">
        <v>3619.3146873812175</v>
      </c>
      <c r="G1081">
        <v>2468.5524941870021</v>
      </c>
      <c r="H1081">
        <v>6087.8671815682192</v>
      </c>
      <c r="I1081">
        <v>1.9827999999999999</v>
      </c>
      <c r="J1081">
        <v>1.353</v>
      </c>
      <c r="K1081">
        <v>3.1522999999999999</v>
      </c>
      <c r="L1081">
        <v>0.2</v>
      </c>
      <c r="M1081" t="s">
        <v>3183</v>
      </c>
      <c r="N1081" t="s">
        <v>3183</v>
      </c>
    </row>
    <row r="1082" spans="1:14" x14ac:dyDescent="0.25">
      <c r="A1082" t="str">
        <f t="shared" si="16"/>
        <v>6_WN_1</v>
      </c>
      <c r="B1082">
        <v>6</v>
      </c>
      <c r="C1082" t="s">
        <v>139</v>
      </c>
      <c r="D1082">
        <v>1</v>
      </c>
      <c r="E1082">
        <v>46501.000000000015</v>
      </c>
      <c r="F1082">
        <v>828.52918434023968</v>
      </c>
      <c r="G1082">
        <v>596.98187500000188</v>
      </c>
      <c r="H1082">
        <v>1425.5110593402414</v>
      </c>
      <c r="I1082">
        <v>1.7817000000000001</v>
      </c>
      <c r="J1082">
        <v>1.6359999999999999</v>
      </c>
      <c r="K1082">
        <v>2.9256000000000002</v>
      </c>
      <c r="L1082">
        <v>0.2</v>
      </c>
      <c r="M1082" t="s">
        <v>3183</v>
      </c>
      <c r="N1082" t="s">
        <v>3183</v>
      </c>
    </row>
    <row r="1083" spans="1:14" x14ac:dyDescent="0.25">
      <c r="A1083" t="str">
        <f t="shared" si="16"/>
        <v>6_WN_2</v>
      </c>
      <c r="B1083">
        <v>6</v>
      </c>
      <c r="C1083" t="s">
        <v>139</v>
      </c>
      <c r="D1083">
        <v>2</v>
      </c>
      <c r="E1083">
        <v>93001.999999999985</v>
      </c>
      <c r="F1083">
        <v>1742.4844869298342</v>
      </c>
      <c r="G1083">
        <v>1193.9637499999953</v>
      </c>
      <c r="H1083">
        <v>2936.4482369298294</v>
      </c>
      <c r="I1083">
        <v>1.8735999999999999</v>
      </c>
      <c r="J1083">
        <v>1.6359999999999999</v>
      </c>
      <c r="K1083">
        <v>3.0175000000000001</v>
      </c>
      <c r="L1083">
        <v>0.2</v>
      </c>
      <c r="M1083" t="s">
        <v>3183</v>
      </c>
      <c r="N1083" t="s">
        <v>3183</v>
      </c>
    </row>
    <row r="1084" spans="1:14" x14ac:dyDescent="0.25">
      <c r="A1084" t="str">
        <f t="shared" si="16"/>
        <v>6_WN_3</v>
      </c>
      <c r="B1084">
        <v>6</v>
      </c>
      <c r="C1084" t="s">
        <v>139</v>
      </c>
      <c r="D1084">
        <v>3</v>
      </c>
      <c r="E1084">
        <v>139503.00000000017</v>
      </c>
      <c r="F1084">
        <v>2686.2508031415887</v>
      </c>
      <c r="G1084">
        <v>1790.9456249999591</v>
      </c>
      <c r="H1084">
        <v>4477.1964281415476</v>
      </c>
      <c r="I1084">
        <v>1.9256</v>
      </c>
      <c r="J1084">
        <v>1.6359999999999999</v>
      </c>
      <c r="K1084">
        <v>3.0695000000000001</v>
      </c>
      <c r="L1084">
        <v>0.2</v>
      </c>
      <c r="M1084" t="s">
        <v>3183</v>
      </c>
      <c r="N1084" t="s">
        <v>3183</v>
      </c>
    </row>
    <row r="1085" spans="1:14" x14ac:dyDescent="0.25">
      <c r="A1085" t="str">
        <f t="shared" si="16"/>
        <v>6_WN_4</v>
      </c>
      <c r="B1085">
        <v>6</v>
      </c>
      <c r="C1085" t="s">
        <v>139</v>
      </c>
      <c r="D1085">
        <v>4</v>
      </c>
      <c r="E1085">
        <v>186050.16824859541</v>
      </c>
      <c r="F1085">
        <v>3643.8373179160553</v>
      </c>
      <c r="G1085">
        <v>2389.2155593179427</v>
      </c>
      <c r="H1085">
        <v>6033.0528772339985</v>
      </c>
      <c r="I1085">
        <v>1.9584999999999999</v>
      </c>
      <c r="J1085">
        <v>1.6359999999999999</v>
      </c>
      <c r="K1085">
        <v>3.1027999999999998</v>
      </c>
      <c r="L1085">
        <v>0.2</v>
      </c>
      <c r="M1085" t="s">
        <v>3183</v>
      </c>
      <c r="N1085" t="s">
        <v>3183</v>
      </c>
    </row>
    <row r="1086" spans="1:14" x14ac:dyDescent="0.25">
      <c r="A1086" t="str">
        <f t="shared" si="16"/>
        <v>6_WN_5</v>
      </c>
      <c r="B1086">
        <v>6</v>
      </c>
      <c r="C1086" t="s">
        <v>139</v>
      </c>
      <c r="D1086">
        <v>5</v>
      </c>
      <c r="E1086">
        <v>232543.80516495407</v>
      </c>
      <c r="F1086">
        <v>4610.8805862281615</v>
      </c>
      <c r="G1086">
        <v>3001.9033338697132</v>
      </c>
      <c r="H1086">
        <v>7612.7839200978742</v>
      </c>
      <c r="I1086">
        <v>1.9827999999999999</v>
      </c>
      <c r="J1086">
        <v>1.645</v>
      </c>
      <c r="K1086">
        <v>3.1337999999999999</v>
      </c>
      <c r="L1086">
        <v>0.2</v>
      </c>
      <c r="M1086" t="s">
        <v>3183</v>
      </c>
      <c r="N1086" t="s">
        <v>3183</v>
      </c>
    </row>
    <row r="1087" spans="1:14" x14ac:dyDescent="0.25">
      <c r="A1087" t="str">
        <f t="shared" si="16"/>
        <v>7_WN_1</v>
      </c>
      <c r="B1087">
        <v>7</v>
      </c>
      <c r="C1087" t="s">
        <v>139</v>
      </c>
      <c r="D1087">
        <v>1</v>
      </c>
      <c r="E1087">
        <v>56501.000000000022</v>
      </c>
      <c r="F1087">
        <v>1006.7036718437859</v>
      </c>
      <c r="G1087">
        <v>702.92312499999923</v>
      </c>
      <c r="H1087">
        <v>1709.6267968437851</v>
      </c>
      <c r="I1087">
        <v>1.7817000000000001</v>
      </c>
      <c r="J1087">
        <v>1.9259999999999999</v>
      </c>
      <c r="K1087">
        <v>2.9137</v>
      </c>
      <c r="L1087">
        <v>0.2</v>
      </c>
      <c r="M1087" t="s">
        <v>3183</v>
      </c>
      <c r="N1087" t="s">
        <v>3183</v>
      </c>
    </row>
    <row r="1088" spans="1:14" x14ac:dyDescent="0.25">
      <c r="A1088" t="str">
        <f t="shared" si="16"/>
        <v>7_WN_2</v>
      </c>
      <c r="B1088">
        <v>7</v>
      </c>
      <c r="C1088" t="s">
        <v>139</v>
      </c>
      <c r="D1088">
        <v>2</v>
      </c>
      <c r="E1088">
        <v>113002.00000000006</v>
      </c>
      <c r="F1088">
        <v>2117.2042750913429</v>
      </c>
      <c r="G1088">
        <v>1405.8462499999873</v>
      </c>
      <c r="H1088">
        <v>3523.0505250913302</v>
      </c>
      <c r="I1088">
        <v>1.8735999999999999</v>
      </c>
      <c r="J1088">
        <v>1.9259999999999999</v>
      </c>
      <c r="K1088">
        <v>3.0055000000000001</v>
      </c>
      <c r="L1088">
        <v>0.2</v>
      </c>
      <c r="M1088" t="s">
        <v>3183</v>
      </c>
      <c r="N1088" t="s">
        <v>3183</v>
      </c>
    </row>
    <row r="1089" spans="1:14" x14ac:dyDescent="0.25">
      <c r="A1089" t="str">
        <f t="shared" si="16"/>
        <v>7_WN_3</v>
      </c>
      <c r="B1089">
        <v>7</v>
      </c>
      <c r="C1089" t="s">
        <v>139</v>
      </c>
      <c r="D1089">
        <v>3</v>
      </c>
      <c r="E1089">
        <v>169503.00000000012</v>
      </c>
      <c r="F1089">
        <v>3263.926724765126</v>
      </c>
      <c r="G1089">
        <v>2108.7693749999635</v>
      </c>
      <c r="H1089">
        <v>5372.6960997650895</v>
      </c>
      <c r="I1089">
        <v>1.9256</v>
      </c>
      <c r="J1089">
        <v>1.9259999999999999</v>
      </c>
      <c r="K1089">
        <v>3.0575000000000001</v>
      </c>
      <c r="L1089">
        <v>0.2</v>
      </c>
      <c r="M1089" t="s">
        <v>3183</v>
      </c>
      <c r="N1089" t="s">
        <v>3183</v>
      </c>
    </row>
    <row r="1090" spans="1:14" x14ac:dyDescent="0.25">
      <c r="A1090" t="str">
        <f t="shared" si="16"/>
        <v>7_WN_4</v>
      </c>
      <c r="B1090">
        <v>7</v>
      </c>
      <c r="C1090" t="s">
        <v>139</v>
      </c>
      <c r="D1090">
        <v>4</v>
      </c>
      <c r="E1090">
        <v>226060.09669069276</v>
      </c>
      <c r="F1090">
        <v>4427.4413947995799</v>
      </c>
      <c r="G1090">
        <v>2813.256801466021</v>
      </c>
      <c r="H1090">
        <v>7240.6981962656009</v>
      </c>
      <c r="I1090">
        <v>1.9584999999999999</v>
      </c>
      <c r="J1090">
        <v>1.927</v>
      </c>
      <c r="K1090">
        <v>3.0909</v>
      </c>
      <c r="L1090">
        <v>0.2</v>
      </c>
      <c r="M1090" t="s">
        <v>3183</v>
      </c>
      <c r="N1090" t="s">
        <v>3183</v>
      </c>
    </row>
    <row r="1091" spans="1:14" x14ac:dyDescent="0.25">
      <c r="A1091" t="str">
        <f t="shared" si="16"/>
        <v>7_WN_5</v>
      </c>
      <c r="B1091">
        <v>7</v>
      </c>
      <c r="C1091" t="s">
        <v>139</v>
      </c>
      <c r="D1091">
        <v>5</v>
      </c>
      <c r="E1091">
        <v>282552.15018225549</v>
      </c>
      <c r="F1091">
        <v>5602.4464850750928</v>
      </c>
      <c r="G1091">
        <v>3535.2541735526338</v>
      </c>
      <c r="H1091">
        <v>9137.7006586277275</v>
      </c>
      <c r="I1091">
        <v>1.9827999999999999</v>
      </c>
      <c r="J1091">
        <v>1.9370000000000001</v>
      </c>
      <c r="K1091">
        <v>3.1219000000000001</v>
      </c>
      <c r="L1091">
        <v>0.2</v>
      </c>
      <c r="M1091" t="s">
        <v>3183</v>
      </c>
      <c r="N1091" t="s">
        <v>3183</v>
      </c>
    </row>
    <row r="1092" spans="1:14" x14ac:dyDescent="0.25">
      <c r="A1092" t="str">
        <f t="shared" si="16"/>
        <v>8_WN_1</v>
      </c>
      <c r="B1092">
        <v>8</v>
      </c>
      <c r="C1092" t="s">
        <v>139</v>
      </c>
      <c r="D1092">
        <v>1</v>
      </c>
      <c r="E1092">
        <v>68625.000000000087</v>
      </c>
      <c r="F1092">
        <v>1222.722420493086</v>
      </c>
      <c r="G1092">
        <v>832.27000000000248</v>
      </c>
      <c r="H1092">
        <v>2054.9924204930885</v>
      </c>
      <c r="I1092">
        <v>1.7817000000000001</v>
      </c>
      <c r="J1092">
        <v>2.2799999999999998</v>
      </c>
      <c r="K1092">
        <v>2.9051999999999998</v>
      </c>
      <c r="L1092">
        <v>0.2</v>
      </c>
      <c r="M1092" t="s">
        <v>3183</v>
      </c>
      <c r="N1092" t="s">
        <v>3183</v>
      </c>
    </row>
    <row r="1093" spans="1:14" x14ac:dyDescent="0.25">
      <c r="A1093" t="str">
        <f t="shared" si="16"/>
        <v>8_WN_2</v>
      </c>
      <c r="B1093">
        <v>8</v>
      </c>
      <c r="C1093" t="s">
        <v>139</v>
      </c>
      <c r="D1093">
        <v>2</v>
      </c>
      <c r="E1093">
        <v>137249.99999999962</v>
      </c>
      <c r="F1093">
        <v>2571.5145462583578</v>
      </c>
      <c r="G1093">
        <v>1664.5400000000147</v>
      </c>
      <c r="H1093">
        <v>4236.0545462583723</v>
      </c>
      <c r="I1093">
        <v>1.8735999999999999</v>
      </c>
      <c r="J1093">
        <v>2.2799999999999998</v>
      </c>
      <c r="K1093">
        <v>2.9971000000000001</v>
      </c>
      <c r="L1093">
        <v>0.2</v>
      </c>
      <c r="M1093" t="s">
        <v>3183</v>
      </c>
      <c r="N1093" t="s">
        <v>3183</v>
      </c>
    </row>
    <row r="1094" spans="1:14" x14ac:dyDescent="0.25">
      <c r="A1094" t="str">
        <f t="shared" si="16"/>
        <v>8_WN_3</v>
      </c>
      <c r="B1094">
        <v>8</v>
      </c>
      <c r="C1094" t="s">
        <v>139</v>
      </c>
      <c r="D1094">
        <v>3</v>
      </c>
      <c r="E1094">
        <v>205874.99999999962</v>
      </c>
      <c r="F1094">
        <v>3964.3010121414959</v>
      </c>
      <c r="G1094">
        <v>2496.8100000000268</v>
      </c>
      <c r="H1094">
        <v>6461.1110121415222</v>
      </c>
      <c r="I1094">
        <v>1.9256</v>
      </c>
      <c r="J1094">
        <v>2.2799999999999998</v>
      </c>
      <c r="K1094">
        <v>3.0491000000000001</v>
      </c>
      <c r="L1094">
        <v>0.2</v>
      </c>
      <c r="M1094" t="s">
        <v>3183</v>
      </c>
      <c r="N1094" t="s">
        <v>3183</v>
      </c>
    </row>
    <row r="1095" spans="1:14" x14ac:dyDescent="0.25">
      <c r="A1095" t="str">
        <f t="shared" si="16"/>
        <v>8_WN_4</v>
      </c>
      <c r="B1095">
        <v>8</v>
      </c>
      <c r="C1095" t="s">
        <v>139</v>
      </c>
      <c r="D1095">
        <v>4</v>
      </c>
      <c r="E1095">
        <v>274568.13393388974</v>
      </c>
      <c r="F1095">
        <v>5377.4829776131546</v>
      </c>
      <c r="G1095">
        <v>3330.9815738560519</v>
      </c>
      <c r="H1095">
        <v>8708.4645514692056</v>
      </c>
      <c r="I1095">
        <v>1.9584999999999999</v>
      </c>
      <c r="J1095">
        <v>2.2810000000000001</v>
      </c>
      <c r="K1095">
        <v>3.0823999999999998</v>
      </c>
      <c r="L1095">
        <v>0.2</v>
      </c>
      <c r="M1095" t="s">
        <v>3183</v>
      </c>
      <c r="N1095" t="s">
        <v>3183</v>
      </c>
    </row>
    <row r="1096" spans="1:14" x14ac:dyDescent="0.25">
      <c r="A1096" t="str">
        <f t="shared" ref="A1096:A1159" si="17">B1096&amp;"_"&amp;C1096&amp;"_"&amp;D1096</f>
        <v>8_WN_5</v>
      </c>
      <c r="B1096">
        <v>8</v>
      </c>
      <c r="C1096" t="s">
        <v>139</v>
      </c>
      <c r="D1096">
        <v>5</v>
      </c>
      <c r="E1096">
        <v>343182.2676812312</v>
      </c>
      <c r="F1096">
        <v>6804.6209808371268</v>
      </c>
      <c r="G1096">
        <v>4186.4383382816704</v>
      </c>
      <c r="H1096">
        <v>10991.059319118798</v>
      </c>
      <c r="I1096">
        <v>1.9827999999999999</v>
      </c>
      <c r="J1096">
        <v>2.294</v>
      </c>
      <c r="K1096">
        <v>3.1133999999999999</v>
      </c>
      <c r="L1096">
        <v>0.2</v>
      </c>
      <c r="M1096" t="s">
        <v>3183</v>
      </c>
      <c r="N1096" t="s">
        <v>3183</v>
      </c>
    </row>
    <row r="1097" spans="1:14" x14ac:dyDescent="0.25">
      <c r="A1097" t="str">
        <f t="shared" si="17"/>
        <v>9_WN_1</v>
      </c>
      <c r="B1097">
        <v>9</v>
      </c>
      <c r="C1097" t="s">
        <v>139</v>
      </c>
      <c r="D1097">
        <v>1</v>
      </c>
      <c r="E1097">
        <v>80895.000000000029</v>
      </c>
      <c r="F1097">
        <v>1396.7395928042149</v>
      </c>
      <c r="G1097">
        <v>815.07939858999839</v>
      </c>
      <c r="H1097">
        <v>2211.8189913942133</v>
      </c>
      <c r="I1097">
        <v>1.7265999999999999</v>
      </c>
      <c r="J1097">
        <v>2.2330000000000001</v>
      </c>
      <c r="K1097">
        <v>2.4580000000000002</v>
      </c>
      <c r="L1097">
        <v>0.65</v>
      </c>
      <c r="M1097" t="s">
        <v>3183</v>
      </c>
      <c r="N1097" t="s">
        <v>3183</v>
      </c>
    </row>
    <row r="1098" spans="1:14" x14ac:dyDescent="0.25">
      <c r="A1098" t="str">
        <f t="shared" si="17"/>
        <v>9_WN_2</v>
      </c>
      <c r="B1098">
        <v>9</v>
      </c>
      <c r="C1098" t="s">
        <v>139</v>
      </c>
      <c r="D1098">
        <v>2</v>
      </c>
      <c r="E1098">
        <v>161790.00000000023</v>
      </c>
      <c r="F1098">
        <v>2938.7304688142053</v>
      </c>
      <c r="G1098">
        <v>1638.0584151979822</v>
      </c>
      <c r="H1098">
        <v>4576.7888840121877</v>
      </c>
      <c r="I1098">
        <v>1.8164</v>
      </c>
      <c r="J1098">
        <v>2.2440000000000002</v>
      </c>
      <c r="K1098">
        <v>2.5526</v>
      </c>
      <c r="L1098">
        <v>0.65</v>
      </c>
      <c r="M1098" t="s">
        <v>3183</v>
      </c>
      <c r="N1098" t="s">
        <v>3183</v>
      </c>
    </row>
    <row r="1099" spans="1:14" x14ac:dyDescent="0.25">
      <c r="A1099" t="str">
        <f t="shared" si="17"/>
        <v>9_WN_3</v>
      </c>
      <c r="B1099">
        <v>9</v>
      </c>
      <c r="C1099" t="s">
        <v>139</v>
      </c>
      <c r="D1099">
        <v>3</v>
      </c>
      <c r="E1099">
        <v>242685.00000000041</v>
      </c>
      <c r="F1099">
        <v>4532.5971587689028</v>
      </c>
      <c r="G1099">
        <v>2461.2871479179748</v>
      </c>
      <c r="H1099">
        <v>6993.8843066868776</v>
      </c>
      <c r="I1099">
        <v>1.8676999999999999</v>
      </c>
      <c r="J1099">
        <v>2.2480000000000002</v>
      </c>
      <c r="K1099">
        <v>2.6057000000000001</v>
      </c>
      <c r="L1099">
        <v>0.65</v>
      </c>
      <c r="M1099" t="s">
        <v>3183</v>
      </c>
      <c r="N1099" t="s">
        <v>3183</v>
      </c>
    </row>
    <row r="1100" spans="1:14" x14ac:dyDescent="0.25">
      <c r="A1100" t="str">
        <f t="shared" si="17"/>
        <v>9_WN_4</v>
      </c>
      <c r="B1100">
        <v>9</v>
      </c>
      <c r="C1100" t="s">
        <v>139</v>
      </c>
      <c r="D1100">
        <v>4</v>
      </c>
      <c r="E1100">
        <v>323644.03100144723</v>
      </c>
      <c r="F1100">
        <v>6150.6742534640643</v>
      </c>
      <c r="G1100">
        <v>3293.42560309602</v>
      </c>
      <c r="H1100">
        <v>9444.0998565600839</v>
      </c>
      <c r="I1100">
        <v>1.9004000000000001</v>
      </c>
      <c r="J1100">
        <v>2.2559999999999998</v>
      </c>
      <c r="K1100">
        <v>2.6419000000000001</v>
      </c>
      <c r="L1100">
        <v>0.65</v>
      </c>
      <c r="M1100" t="s">
        <v>3183</v>
      </c>
      <c r="N1100" t="s">
        <v>3183</v>
      </c>
    </row>
    <row r="1101" spans="1:14" x14ac:dyDescent="0.25">
      <c r="A1101" t="str">
        <f t="shared" si="17"/>
        <v>9_WN_5</v>
      </c>
      <c r="B1101">
        <v>9</v>
      </c>
      <c r="C1101" t="s">
        <v>139</v>
      </c>
      <c r="D1101">
        <v>5</v>
      </c>
      <c r="E1101">
        <v>404527.5862611598</v>
      </c>
      <c r="F1101">
        <v>7783.6682712827615</v>
      </c>
      <c r="G1101">
        <v>4154.706704738649</v>
      </c>
      <c r="H1101">
        <v>11938.37497602141</v>
      </c>
      <c r="I1101">
        <v>1.9240999999999999</v>
      </c>
      <c r="J1101">
        <v>2.2770000000000001</v>
      </c>
      <c r="K1101">
        <v>2.6749999999999998</v>
      </c>
      <c r="L1101">
        <v>0.65</v>
      </c>
      <c r="M1101" t="s">
        <v>3183</v>
      </c>
      <c r="N1101" t="s">
        <v>3183</v>
      </c>
    </row>
    <row r="1102" spans="1:14" x14ac:dyDescent="0.25">
      <c r="A1102" t="str">
        <f t="shared" si="17"/>
        <v>10_WN_1</v>
      </c>
      <c r="B1102">
        <v>10</v>
      </c>
      <c r="C1102" t="s">
        <v>139</v>
      </c>
      <c r="D1102">
        <v>1</v>
      </c>
      <c r="E1102">
        <v>94751.000000000058</v>
      </c>
      <c r="F1102">
        <v>1635.9784060546663</v>
      </c>
      <c r="G1102">
        <v>900.0940293899929</v>
      </c>
      <c r="H1102">
        <v>2536.0724354446593</v>
      </c>
      <c r="I1102">
        <v>1.7265999999999999</v>
      </c>
      <c r="J1102">
        <v>2.4660000000000002</v>
      </c>
      <c r="K1102">
        <v>2.4432</v>
      </c>
      <c r="L1102">
        <v>0.65</v>
      </c>
      <c r="M1102" t="s">
        <v>3183</v>
      </c>
      <c r="N1102" t="s">
        <v>3183</v>
      </c>
    </row>
    <row r="1103" spans="1:14" x14ac:dyDescent="0.25">
      <c r="A1103" t="str">
        <f t="shared" si="17"/>
        <v>10_WN_2</v>
      </c>
      <c r="B1103">
        <v>10</v>
      </c>
      <c r="C1103" t="s">
        <v>139</v>
      </c>
      <c r="D1103">
        <v>2</v>
      </c>
      <c r="E1103">
        <v>189502.00000000003</v>
      </c>
      <c r="F1103">
        <v>3442.0872816690071</v>
      </c>
      <c r="G1103">
        <v>1808.0876767980037</v>
      </c>
      <c r="H1103">
        <v>5250.1749584670106</v>
      </c>
      <c r="I1103">
        <v>1.8164</v>
      </c>
      <c r="J1103">
        <v>2.4769999999999999</v>
      </c>
      <c r="K1103">
        <v>2.5371999999999999</v>
      </c>
      <c r="L1103">
        <v>0.65</v>
      </c>
      <c r="M1103" t="s">
        <v>3183</v>
      </c>
      <c r="N1103" t="s">
        <v>3183</v>
      </c>
    </row>
    <row r="1104" spans="1:14" x14ac:dyDescent="0.25">
      <c r="A1104" t="str">
        <f t="shared" si="17"/>
        <v>10_WN_3</v>
      </c>
      <c r="B1104">
        <v>10</v>
      </c>
      <c r="C1104" t="s">
        <v>139</v>
      </c>
      <c r="D1104">
        <v>3</v>
      </c>
      <c r="E1104">
        <v>284252.99999999965</v>
      </c>
      <c r="F1104">
        <v>5308.9574558441464</v>
      </c>
      <c r="G1104">
        <v>2716.3310403180035</v>
      </c>
      <c r="H1104">
        <v>8025.2884961621494</v>
      </c>
      <c r="I1104">
        <v>1.8676999999999999</v>
      </c>
      <c r="J1104">
        <v>2.4809999999999999</v>
      </c>
      <c r="K1104">
        <v>2.59</v>
      </c>
      <c r="L1104">
        <v>0.65</v>
      </c>
      <c r="M1104" t="s">
        <v>3183</v>
      </c>
      <c r="N1104" t="s">
        <v>3183</v>
      </c>
    </row>
    <row r="1105" spans="1:14" x14ac:dyDescent="0.25">
      <c r="A1105" t="str">
        <f t="shared" si="17"/>
        <v>10_WN_4</v>
      </c>
      <c r="B1105">
        <v>10</v>
      </c>
      <c r="C1105" t="s">
        <v>139</v>
      </c>
      <c r="D1105">
        <v>4</v>
      </c>
      <c r="E1105">
        <v>379078.99847231625</v>
      </c>
      <c r="F1105">
        <v>7204.1848839850672</v>
      </c>
      <c r="G1105">
        <v>3633.837459276026</v>
      </c>
      <c r="H1105">
        <v>10838.022343261093</v>
      </c>
      <c r="I1105">
        <v>1.9004000000000001</v>
      </c>
      <c r="J1105">
        <v>2.4889999999999999</v>
      </c>
      <c r="K1105">
        <v>2.6257999999999999</v>
      </c>
      <c r="L1105">
        <v>0.65</v>
      </c>
      <c r="M1105" t="s">
        <v>3183</v>
      </c>
      <c r="N1105" t="s">
        <v>3183</v>
      </c>
    </row>
    <row r="1106" spans="1:14" x14ac:dyDescent="0.25">
      <c r="A1106" t="str">
        <f t="shared" si="17"/>
        <v>10_WN_5</v>
      </c>
      <c r="B1106">
        <v>10</v>
      </c>
      <c r="C1106" t="s">
        <v>139</v>
      </c>
      <c r="D1106">
        <v>5</v>
      </c>
      <c r="E1106">
        <v>473816.59343384637</v>
      </c>
      <c r="F1106">
        <v>9116.8842619730767</v>
      </c>
      <c r="G1106">
        <v>4583.0918748965705</v>
      </c>
      <c r="H1106">
        <v>13699.976136869647</v>
      </c>
      <c r="I1106">
        <v>1.9240999999999999</v>
      </c>
      <c r="J1106">
        <v>2.5110000000000001</v>
      </c>
      <c r="K1106">
        <v>2.6581000000000001</v>
      </c>
      <c r="L1106">
        <v>0.65</v>
      </c>
      <c r="M1106" t="s">
        <v>3183</v>
      </c>
      <c r="N1106" t="s">
        <v>3183</v>
      </c>
    </row>
    <row r="1107" spans="1:14" x14ac:dyDescent="0.25">
      <c r="A1107" t="str">
        <f t="shared" si="17"/>
        <v>11_WN_1</v>
      </c>
      <c r="B1107">
        <v>11</v>
      </c>
      <c r="C1107" t="s">
        <v>139</v>
      </c>
      <c r="D1107">
        <v>1</v>
      </c>
      <c r="E1107">
        <v>116251.00000000004</v>
      </c>
      <c r="F1107">
        <v>2007.1991396635494</v>
      </c>
      <c r="G1107">
        <v>1033.0190693899985</v>
      </c>
      <c r="H1107">
        <v>3040.218209053548</v>
      </c>
      <c r="I1107">
        <v>1.7265999999999999</v>
      </c>
      <c r="J1107">
        <v>2.83</v>
      </c>
      <c r="K1107">
        <v>2.4281999999999999</v>
      </c>
      <c r="L1107">
        <v>0.65</v>
      </c>
      <c r="M1107" t="s">
        <v>3183</v>
      </c>
      <c r="N1107" t="s">
        <v>3183</v>
      </c>
    </row>
    <row r="1108" spans="1:14" x14ac:dyDescent="0.25">
      <c r="A1108" t="str">
        <f t="shared" si="17"/>
        <v>11_WN_2</v>
      </c>
      <c r="B1108">
        <v>11</v>
      </c>
      <c r="C1108" t="s">
        <v>139</v>
      </c>
      <c r="D1108">
        <v>2</v>
      </c>
      <c r="E1108">
        <v>232502.00000000012</v>
      </c>
      <c r="F1108">
        <v>4223.1331445716069</v>
      </c>
      <c r="G1108">
        <v>2073.9377567979836</v>
      </c>
      <c r="H1108">
        <v>6297.0709013695905</v>
      </c>
      <c r="I1108">
        <v>1.8164</v>
      </c>
      <c r="J1108">
        <v>2.8410000000000002</v>
      </c>
      <c r="K1108">
        <v>2.5213999999999999</v>
      </c>
      <c r="L1108">
        <v>0.65</v>
      </c>
      <c r="M1108" t="s">
        <v>3183</v>
      </c>
      <c r="N1108" t="s">
        <v>3183</v>
      </c>
    </row>
    <row r="1109" spans="1:14" x14ac:dyDescent="0.25">
      <c r="A1109" t="str">
        <f t="shared" si="17"/>
        <v>11_WN_3</v>
      </c>
      <c r="B1109">
        <v>11</v>
      </c>
      <c r="C1109" t="s">
        <v>139</v>
      </c>
      <c r="D1109">
        <v>3</v>
      </c>
      <c r="E1109">
        <v>348753.00000000017</v>
      </c>
      <c r="F1109">
        <v>6513.6158267389101</v>
      </c>
      <c r="G1109">
        <v>3115.1061603179774</v>
      </c>
      <c r="H1109">
        <v>9628.7219870568879</v>
      </c>
      <c r="I1109">
        <v>1.8676999999999999</v>
      </c>
      <c r="J1109">
        <v>2.8450000000000002</v>
      </c>
      <c r="K1109">
        <v>2.5739000000000001</v>
      </c>
      <c r="L1109">
        <v>0.65</v>
      </c>
      <c r="M1109" t="s">
        <v>3183</v>
      </c>
      <c r="N1109" t="s">
        <v>3183</v>
      </c>
    </row>
    <row r="1110" spans="1:14" x14ac:dyDescent="0.25">
      <c r="A1110" t="str">
        <f t="shared" si="17"/>
        <v>11_WN_4</v>
      </c>
      <c r="B1110">
        <v>11</v>
      </c>
      <c r="C1110" t="s">
        <v>139</v>
      </c>
      <c r="D1110">
        <v>4</v>
      </c>
      <c r="E1110">
        <v>465096.01641571475</v>
      </c>
      <c r="F1110">
        <v>8838.8903225100585</v>
      </c>
      <c r="G1110">
        <v>4166.090103571988</v>
      </c>
      <c r="H1110">
        <v>13004.980426082046</v>
      </c>
      <c r="I1110">
        <v>1.9004000000000001</v>
      </c>
      <c r="J1110">
        <v>2.8530000000000002</v>
      </c>
      <c r="K1110">
        <v>2.6092</v>
      </c>
      <c r="L1110">
        <v>0.65</v>
      </c>
      <c r="M1110" t="s">
        <v>3183</v>
      </c>
      <c r="N1110" t="s">
        <v>3183</v>
      </c>
    </row>
    <row r="1111" spans="1:14" x14ac:dyDescent="0.25">
      <c r="A1111" t="str">
        <f t="shared" si="17"/>
        <v>11_WN_5</v>
      </c>
      <c r="B1111">
        <v>11</v>
      </c>
      <c r="C1111" t="s">
        <v>139</v>
      </c>
      <c r="D1111">
        <v>5</v>
      </c>
      <c r="E1111">
        <v>581330.56963280856</v>
      </c>
      <c r="F1111">
        <v>11185.6013375968</v>
      </c>
      <c r="G1111">
        <v>5252.8958637980531</v>
      </c>
      <c r="H1111">
        <v>16438.497201394854</v>
      </c>
      <c r="I1111">
        <v>1.9240999999999999</v>
      </c>
      <c r="J1111">
        <v>2.8780000000000001</v>
      </c>
      <c r="K1111">
        <v>2.6406999999999998</v>
      </c>
      <c r="L1111">
        <v>0.65</v>
      </c>
      <c r="M1111" t="s">
        <v>3183</v>
      </c>
      <c r="N1111" t="s">
        <v>3183</v>
      </c>
    </row>
    <row r="1112" spans="1:14" x14ac:dyDescent="0.25">
      <c r="A1112" t="str">
        <f t="shared" si="17"/>
        <v>12_WN_1</v>
      </c>
      <c r="B1112">
        <v>12</v>
      </c>
      <c r="C1112" t="s">
        <v>139</v>
      </c>
      <c r="D1112">
        <v>1</v>
      </c>
      <c r="E1112">
        <v>141251.00000000003</v>
      </c>
      <c r="F1112">
        <v>2438.8511554878341</v>
      </c>
      <c r="G1112">
        <v>1187.5830693900075</v>
      </c>
      <c r="H1112">
        <v>3626.4342248778416</v>
      </c>
      <c r="I1112">
        <v>1.7265999999999999</v>
      </c>
      <c r="J1112">
        <v>3.254</v>
      </c>
      <c r="K1112">
        <v>2.4165000000000001</v>
      </c>
      <c r="L1112">
        <v>0.65</v>
      </c>
      <c r="M1112" t="s">
        <v>3183</v>
      </c>
      <c r="N1112" t="s">
        <v>3183</v>
      </c>
    </row>
    <row r="1113" spans="1:14" x14ac:dyDescent="0.25">
      <c r="A1113" t="str">
        <f t="shared" si="17"/>
        <v>12_WN_2</v>
      </c>
      <c r="B1113">
        <v>12</v>
      </c>
      <c r="C1113" t="s">
        <v>139</v>
      </c>
      <c r="D1113">
        <v>2</v>
      </c>
      <c r="E1113">
        <v>282501.99999999971</v>
      </c>
      <c r="F1113">
        <v>5131.3260084118392</v>
      </c>
      <c r="G1113">
        <v>2383.0657567980288</v>
      </c>
      <c r="H1113">
        <v>7514.391765209868</v>
      </c>
      <c r="I1113">
        <v>1.8164</v>
      </c>
      <c r="J1113">
        <v>3.2639999999999998</v>
      </c>
      <c r="K1113">
        <v>2.5089999999999999</v>
      </c>
      <c r="L1113">
        <v>0.65</v>
      </c>
      <c r="M1113" t="s">
        <v>3183</v>
      </c>
      <c r="N1113" t="s">
        <v>3183</v>
      </c>
    </row>
    <row r="1114" spans="1:14" x14ac:dyDescent="0.25">
      <c r="A1114" t="str">
        <f t="shared" si="17"/>
        <v>12_WN_3</v>
      </c>
      <c r="B1114">
        <v>12</v>
      </c>
      <c r="C1114" t="s">
        <v>139</v>
      </c>
      <c r="D1114">
        <v>3</v>
      </c>
      <c r="E1114">
        <v>423753.00000000017</v>
      </c>
      <c r="F1114">
        <v>7914.3813742909524</v>
      </c>
      <c r="G1114">
        <v>3578.7981603180351</v>
      </c>
      <c r="H1114">
        <v>11493.179534608988</v>
      </c>
      <c r="I1114">
        <v>1.8676999999999999</v>
      </c>
      <c r="J1114">
        <v>3.2679999999999998</v>
      </c>
      <c r="K1114">
        <v>2.5613000000000001</v>
      </c>
      <c r="L1114">
        <v>0.65</v>
      </c>
      <c r="M1114" t="s">
        <v>3183</v>
      </c>
      <c r="N1114" t="s">
        <v>3183</v>
      </c>
    </row>
    <row r="1115" spans="1:14" x14ac:dyDescent="0.25">
      <c r="A1115" t="str">
        <f t="shared" si="17"/>
        <v>12_WN_4</v>
      </c>
      <c r="B1115">
        <v>12</v>
      </c>
      <c r="C1115" t="s">
        <v>139</v>
      </c>
      <c r="D1115">
        <v>4</v>
      </c>
      <c r="E1115">
        <v>565115.80472199048</v>
      </c>
      <c r="F1115">
        <v>10739.710599864662</v>
      </c>
      <c r="G1115">
        <v>4784.9885271720323</v>
      </c>
      <c r="H1115">
        <v>15524.699127036694</v>
      </c>
      <c r="I1115">
        <v>1.9004000000000001</v>
      </c>
      <c r="J1115">
        <v>3.2770000000000001</v>
      </c>
      <c r="K1115">
        <v>2.5962999999999998</v>
      </c>
      <c r="L1115">
        <v>0.65</v>
      </c>
      <c r="M1115" t="s">
        <v>3183</v>
      </c>
      <c r="N1115" t="s">
        <v>3183</v>
      </c>
    </row>
    <row r="1116" spans="1:14" x14ac:dyDescent="0.25">
      <c r="A1116" t="str">
        <f t="shared" si="17"/>
        <v>12_WN_5</v>
      </c>
      <c r="B1116">
        <v>12</v>
      </c>
      <c r="C1116" t="s">
        <v>139</v>
      </c>
      <c r="D1116">
        <v>5</v>
      </c>
      <c r="E1116">
        <v>706346.82102694991</v>
      </c>
      <c r="F1116">
        <v>13591.08630925224</v>
      </c>
      <c r="G1116">
        <v>6031.7377113582179</v>
      </c>
      <c r="H1116">
        <v>19622.824020610457</v>
      </c>
      <c r="I1116">
        <v>1.9240999999999999</v>
      </c>
      <c r="J1116">
        <v>3.3050000000000002</v>
      </c>
      <c r="K1116">
        <v>2.6272000000000002</v>
      </c>
      <c r="L1116">
        <v>0.65</v>
      </c>
      <c r="M1116" t="s">
        <v>3183</v>
      </c>
      <c r="N1116" t="s">
        <v>3183</v>
      </c>
    </row>
    <row r="1117" spans="1:14" x14ac:dyDescent="0.25">
      <c r="A1117" t="str">
        <f t="shared" si="17"/>
        <v>13_WN_1</v>
      </c>
      <c r="B1117">
        <v>13</v>
      </c>
      <c r="C1117" t="s">
        <v>139</v>
      </c>
      <c r="D1117">
        <v>1</v>
      </c>
      <c r="E1117">
        <v>166251.00000000015</v>
      </c>
      <c r="F1117">
        <v>2870.5031713121184</v>
      </c>
      <c r="G1117">
        <v>1341.3794743900082</v>
      </c>
      <c r="H1117">
        <v>4211.8826457021269</v>
      </c>
      <c r="I1117">
        <v>1.7265999999999999</v>
      </c>
      <c r="J1117">
        <v>3.6749999999999998</v>
      </c>
      <c r="K1117">
        <v>2.4077999999999999</v>
      </c>
      <c r="L1117">
        <v>0.65</v>
      </c>
      <c r="M1117" t="s">
        <v>3183</v>
      </c>
      <c r="N1117" t="s">
        <v>3183</v>
      </c>
    </row>
    <row r="1118" spans="1:14" x14ac:dyDescent="0.25">
      <c r="A1118" t="str">
        <f t="shared" si="17"/>
        <v>13_WN_2</v>
      </c>
      <c r="B1118">
        <v>13</v>
      </c>
      <c r="C1118" t="s">
        <v>139</v>
      </c>
      <c r="D1118">
        <v>2</v>
      </c>
      <c r="E1118">
        <v>332501.99999999988</v>
      </c>
      <c r="F1118">
        <v>6039.5188722520552</v>
      </c>
      <c r="G1118">
        <v>2690.6585667980462</v>
      </c>
      <c r="H1118">
        <v>8730.1774390501014</v>
      </c>
      <c r="I1118">
        <v>1.8164</v>
      </c>
      <c r="J1118">
        <v>3.6859999999999999</v>
      </c>
      <c r="K1118">
        <v>2.5</v>
      </c>
      <c r="L1118">
        <v>0.65</v>
      </c>
      <c r="M1118" t="s">
        <v>3183</v>
      </c>
      <c r="N1118" t="s">
        <v>3183</v>
      </c>
    </row>
    <row r="1119" spans="1:14" x14ac:dyDescent="0.25">
      <c r="A1119" t="str">
        <f t="shared" si="17"/>
        <v>13_WN_3</v>
      </c>
      <c r="B1119">
        <v>13</v>
      </c>
      <c r="C1119" t="s">
        <v>139</v>
      </c>
      <c r="D1119">
        <v>3</v>
      </c>
      <c r="E1119">
        <v>498753.00000000041</v>
      </c>
      <c r="F1119">
        <v>9315.146921842992</v>
      </c>
      <c r="G1119">
        <v>4040.187375318053</v>
      </c>
      <c r="H1119">
        <v>13355.334297161045</v>
      </c>
      <c r="I1119">
        <v>1.8676999999999999</v>
      </c>
      <c r="J1119">
        <v>3.69</v>
      </c>
      <c r="K1119">
        <v>2.5520999999999998</v>
      </c>
      <c r="L1119">
        <v>0.65</v>
      </c>
      <c r="M1119" t="s">
        <v>3183</v>
      </c>
      <c r="N1119" t="s">
        <v>3183</v>
      </c>
    </row>
    <row r="1120" spans="1:14" x14ac:dyDescent="0.25">
      <c r="A1120" t="str">
        <f t="shared" si="17"/>
        <v>13_WN_4</v>
      </c>
      <c r="B1120">
        <v>13</v>
      </c>
      <c r="C1120" t="s">
        <v>139</v>
      </c>
      <c r="D1120">
        <v>4</v>
      </c>
      <c r="E1120">
        <v>665135.59302826517</v>
      </c>
      <c r="F1120">
        <v>12640.530877219267</v>
      </c>
      <c r="G1120">
        <v>5400.8133586540434</v>
      </c>
      <c r="H1120">
        <v>18041.344235873312</v>
      </c>
      <c r="I1120">
        <v>1.9004000000000001</v>
      </c>
      <c r="J1120">
        <v>3.6989999999999998</v>
      </c>
      <c r="K1120">
        <v>2.5868000000000002</v>
      </c>
      <c r="L1120">
        <v>0.65</v>
      </c>
      <c r="M1120" t="s">
        <v>3183</v>
      </c>
      <c r="N1120" t="s">
        <v>3183</v>
      </c>
    </row>
    <row r="1121" spans="1:14" x14ac:dyDescent="0.25">
      <c r="A1121" t="str">
        <f t="shared" si="17"/>
        <v>13_WN_5</v>
      </c>
      <c r="B1121">
        <v>13</v>
      </c>
      <c r="C1121" t="s">
        <v>139</v>
      </c>
      <c r="D1121">
        <v>5</v>
      </c>
      <c r="E1121">
        <v>831363.07242108707</v>
      </c>
      <c r="F1121">
        <v>15996.571280907723</v>
      </c>
      <c r="G1121">
        <v>6806.7114746803873</v>
      </c>
      <c r="H1121">
        <v>22803.282755588109</v>
      </c>
      <c r="I1121">
        <v>1.9240999999999999</v>
      </c>
      <c r="J1121">
        <v>3.73</v>
      </c>
      <c r="K1121">
        <v>2.6173000000000002</v>
      </c>
      <c r="L1121">
        <v>0.65</v>
      </c>
      <c r="M1121" t="s">
        <v>3183</v>
      </c>
      <c r="N1121" t="s">
        <v>3183</v>
      </c>
    </row>
    <row r="1122" spans="1:14" x14ac:dyDescent="0.25">
      <c r="A1122" t="str">
        <f t="shared" si="17"/>
        <v>14_WN_1</v>
      </c>
      <c r="B1122">
        <v>14</v>
      </c>
      <c r="C1122" t="s">
        <v>139</v>
      </c>
      <c r="D1122">
        <v>1</v>
      </c>
      <c r="E1122">
        <v>191250.99999999997</v>
      </c>
      <c r="F1122">
        <v>3302.1551871364004</v>
      </c>
      <c r="G1122">
        <v>1495.9434743900079</v>
      </c>
      <c r="H1122">
        <v>4798.0986615264083</v>
      </c>
      <c r="I1122">
        <v>1.7265999999999999</v>
      </c>
      <c r="J1122">
        <v>4.0979999999999999</v>
      </c>
      <c r="K1122">
        <v>2.4018000000000002</v>
      </c>
      <c r="L1122">
        <v>0.65</v>
      </c>
      <c r="M1122" t="s">
        <v>3183</v>
      </c>
      <c r="N1122" t="s">
        <v>3183</v>
      </c>
    </row>
    <row r="1123" spans="1:14" x14ac:dyDescent="0.25">
      <c r="A1123" t="str">
        <f t="shared" si="17"/>
        <v>14_WN_2</v>
      </c>
      <c r="B1123">
        <v>14</v>
      </c>
      <c r="C1123" t="s">
        <v>139</v>
      </c>
      <c r="D1123">
        <v>2</v>
      </c>
      <c r="E1123">
        <v>382501.99999999936</v>
      </c>
      <c r="F1123">
        <v>6947.7117360922875</v>
      </c>
      <c r="G1123">
        <v>2999.7865667980191</v>
      </c>
      <c r="H1123">
        <v>9947.4983028903061</v>
      </c>
      <c r="I1123">
        <v>1.8164</v>
      </c>
      <c r="J1123">
        <v>4.109</v>
      </c>
      <c r="K1123">
        <v>2.4935999999999998</v>
      </c>
      <c r="L1123">
        <v>0.65</v>
      </c>
      <c r="M1123" t="s">
        <v>3183</v>
      </c>
      <c r="N1123" t="s">
        <v>3183</v>
      </c>
    </row>
    <row r="1124" spans="1:14" x14ac:dyDescent="0.25">
      <c r="A1124" t="str">
        <f t="shared" si="17"/>
        <v>14_WN_3</v>
      </c>
      <c r="B1124">
        <v>14</v>
      </c>
      <c r="C1124" t="s">
        <v>139</v>
      </c>
      <c r="D1124">
        <v>3</v>
      </c>
      <c r="E1124">
        <v>573752.99999999895</v>
      </c>
      <c r="F1124">
        <v>10715.912469395029</v>
      </c>
      <c r="G1124">
        <v>4503.8793753179943</v>
      </c>
      <c r="H1124">
        <v>15219.791844713023</v>
      </c>
      <c r="I1124">
        <v>1.8676999999999999</v>
      </c>
      <c r="J1124">
        <v>4.1130000000000004</v>
      </c>
      <c r="K1124">
        <v>2.5457000000000001</v>
      </c>
      <c r="L1124">
        <v>0.65</v>
      </c>
      <c r="M1124" t="s">
        <v>3183</v>
      </c>
      <c r="N1124" t="s">
        <v>3183</v>
      </c>
    </row>
    <row r="1125" spans="1:14" x14ac:dyDescent="0.25">
      <c r="A1125" t="str">
        <f t="shared" si="17"/>
        <v>14_WN_4</v>
      </c>
      <c r="B1125">
        <v>14</v>
      </c>
      <c r="C1125" t="s">
        <v>139</v>
      </c>
      <c r="D1125">
        <v>4</v>
      </c>
      <c r="E1125">
        <v>765155.38133454008</v>
      </c>
      <c r="F1125">
        <v>14541.351154573862</v>
      </c>
      <c r="G1125">
        <v>6019.7117822539667</v>
      </c>
      <c r="H1125">
        <v>20561.062936827828</v>
      </c>
      <c r="I1125">
        <v>1.9004000000000001</v>
      </c>
      <c r="J1125">
        <v>4.1230000000000002</v>
      </c>
      <c r="K1125">
        <v>2.5802</v>
      </c>
      <c r="L1125">
        <v>0.65</v>
      </c>
      <c r="M1125" t="s">
        <v>3183</v>
      </c>
      <c r="N1125" t="s">
        <v>3183</v>
      </c>
    </row>
    <row r="1126" spans="1:14" x14ac:dyDescent="0.25">
      <c r="A1126" t="str">
        <f t="shared" si="17"/>
        <v>14_WN_5</v>
      </c>
      <c r="B1126">
        <v>14</v>
      </c>
      <c r="C1126" t="s">
        <v>139</v>
      </c>
      <c r="D1126">
        <v>5</v>
      </c>
      <c r="E1126">
        <v>956379.32381522737</v>
      </c>
      <c r="F1126">
        <v>18402.056252563165</v>
      </c>
      <c r="G1126">
        <v>7585.553322240431</v>
      </c>
      <c r="H1126">
        <v>25987.609574803595</v>
      </c>
      <c r="I1126">
        <v>1.9240999999999999</v>
      </c>
      <c r="J1126">
        <v>4.1559999999999997</v>
      </c>
      <c r="K1126">
        <v>2.6103000000000001</v>
      </c>
      <c r="L1126">
        <v>0.65</v>
      </c>
      <c r="M1126" t="s">
        <v>3183</v>
      </c>
      <c r="N1126" t="s">
        <v>3183</v>
      </c>
    </row>
    <row r="1127" spans="1:14" x14ac:dyDescent="0.25">
      <c r="A1127" t="str">
        <f t="shared" si="17"/>
        <v>15_WN_1</v>
      </c>
      <c r="B1127">
        <v>15</v>
      </c>
      <c r="C1127" t="s">
        <v>139</v>
      </c>
      <c r="D1127">
        <v>1</v>
      </c>
      <c r="E1127">
        <v>232501.00000000006</v>
      </c>
      <c r="F1127">
        <v>4014.3810132464641</v>
      </c>
      <c r="G1127">
        <v>1750.9740743900099</v>
      </c>
      <c r="H1127">
        <v>5765.3550876364743</v>
      </c>
      <c r="I1127">
        <v>1.7265999999999999</v>
      </c>
      <c r="J1127">
        <v>4.7969999999999997</v>
      </c>
      <c r="K1127">
        <v>2.3946999999999998</v>
      </c>
      <c r="L1127">
        <v>0.65</v>
      </c>
      <c r="M1127" t="s">
        <v>3183</v>
      </c>
      <c r="N1127" t="s">
        <v>3183</v>
      </c>
    </row>
    <row r="1128" spans="1:14" x14ac:dyDescent="0.25">
      <c r="A1128" t="str">
        <f t="shared" si="17"/>
        <v>15_WN_2</v>
      </c>
      <c r="B1128">
        <v>15</v>
      </c>
      <c r="C1128" t="s">
        <v>139</v>
      </c>
      <c r="D1128">
        <v>2</v>
      </c>
      <c r="E1128">
        <v>465002.00000000017</v>
      </c>
      <c r="F1128">
        <v>8446.2299614286585</v>
      </c>
      <c r="G1128">
        <v>3509.8477667980274</v>
      </c>
      <c r="H1128">
        <v>11956.077728226686</v>
      </c>
      <c r="I1128">
        <v>1.8164</v>
      </c>
      <c r="J1128">
        <v>4.8079999999999998</v>
      </c>
      <c r="K1128">
        <v>2.4862000000000002</v>
      </c>
      <c r="L1128">
        <v>0.65</v>
      </c>
      <c r="M1128" t="s">
        <v>3183</v>
      </c>
      <c r="N1128" t="s">
        <v>3183</v>
      </c>
    </row>
    <row r="1129" spans="1:14" x14ac:dyDescent="0.25">
      <c r="A1129" t="str">
        <f t="shared" si="17"/>
        <v>15_WN_3</v>
      </c>
      <c r="B1129">
        <v>15</v>
      </c>
      <c r="C1129" t="s">
        <v>139</v>
      </c>
      <c r="D1129">
        <v>3</v>
      </c>
      <c r="E1129">
        <v>697503.00000000116</v>
      </c>
      <c r="F1129">
        <v>13027.175622855902</v>
      </c>
      <c r="G1129">
        <v>5268.9711753180945</v>
      </c>
      <c r="H1129">
        <v>18296.146798173999</v>
      </c>
      <c r="I1129">
        <v>1.8676999999999999</v>
      </c>
      <c r="J1129">
        <v>4.8120000000000003</v>
      </c>
      <c r="K1129">
        <v>2.5381</v>
      </c>
      <c r="L1129">
        <v>0.65</v>
      </c>
      <c r="M1129" t="s">
        <v>3183</v>
      </c>
      <c r="N1129" t="s">
        <v>3183</v>
      </c>
    </row>
    <row r="1130" spans="1:14" x14ac:dyDescent="0.25">
      <c r="A1130" t="str">
        <f t="shared" si="17"/>
        <v>15_WN_4</v>
      </c>
      <c r="B1130">
        <v>15</v>
      </c>
      <c r="C1130" t="s">
        <v>139</v>
      </c>
      <c r="D1130">
        <v>4</v>
      </c>
      <c r="E1130">
        <v>930188.03203989798</v>
      </c>
      <c r="F1130">
        <v>17677.70461220896</v>
      </c>
      <c r="G1130">
        <v>7040.8941811941186</v>
      </c>
      <c r="H1130">
        <v>24718.598793403078</v>
      </c>
      <c r="I1130">
        <v>1.9004000000000001</v>
      </c>
      <c r="J1130">
        <v>4.8230000000000004</v>
      </c>
      <c r="K1130">
        <v>2.5724</v>
      </c>
      <c r="L1130">
        <v>0.65</v>
      </c>
      <c r="M1130" t="s">
        <v>3183</v>
      </c>
      <c r="N1130" t="s">
        <v>3183</v>
      </c>
    </row>
    <row r="1131" spans="1:14" x14ac:dyDescent="0.25">
      <c r="A1131" t="str">
        <f t="shared" si="17"/>
        <v>15_WN_5</v>
      </c>
      <c r="B1131">
        <v>15</v>
      </c>
      <c r="C1131" t="s">
        <v>139</v>
      </c>
      <c r="D1131">
        <v>5</v>
      </c>
      <c r="E1131">
        <v>1162656.1386155616</v>
      </c>
      <c r="F1131">
        <v>22371.106455794681</v>
      </c>
      <c r="G1131">
        <v>8870.6423707144113</v>
      </c>
      <c r="H1131">
        <v>31241.748826509094</v>
      </c>
      <c r="I1131">
        <v>1.9240999999999999</v>
      </c>
      <c r="J1131">
        <v>4.8609999999999998</v>
      </c>
      <c r="K1131">
        <v>2.6021000000000001</v>
      </c>
      <c r="L1131">
        <v>0.65</v>
      </c>
      <c r="M1131" t="s">
        <v>3183</v>
      </c>
      <c r="N1131" t="s">
        <v>3183</v>
      </c>
    </row>
    <row r="1132" spans="1:14" x14ac:dyDescent="0.25">
      <c r="A1132" t="str">
        <f t="shared" si="17"/>
        <v>16_WN_1</v>
      </c>
      <c r="B1132">
        <v>16</v>
      </c>
      <c r="C1132" t="s">
        <v>139</v>
      </c>
      <c r="D1132">
        <v>1</v>
      </c>
      <c r="E1132">
        <v>277951</v>
      </c>
      <c r="F1132">
        <v>4799.1243780150198</v>
      </c>
      <c r="G1132">
        <v>2031.5108693900129</v>
      </c>
      <c r="H1132">
        <v>6830.6352474050327</v>
      </c>
      <c r="I1132">
        <v>1.7265999999999999</v>
      </c>
      <c r="J1132">
        <v>5.5659999999999998</v>
      </c>
      <c r="K1132">
        <v>2.3892000000000002</v>
      </c>
      <c r="L1132">
        <v>0.65</v>
      </c>
      <c r="M1132" t="s">
        <v>3183</v>
      </c>
      <c r="N1132" t="s">
        <v>3183</v>
      </c>
    </row>
    <row r="1133" spans="1:14" x14ac:dyDescent="0.25">
      <c r="A1133" t="str">
        <f t="shared" si="17"/>
        <v>16_WN_2</v>
      </c>
      <c r="B1133">
        <v>16</v>
      </c>
      <c r="C1133" t="s">
        <v>139</v>
      </c>
      <c r="D1133">
        <v>2</v>
      </c>
      <c r="E1133">
        <v>555901.99999999919</v>
      </c>
      <c r="F1133">
        <v>10097.324587890194</v>
      </c>
      <c r="G1133">
        <v>4070.9213567979477</v>
      </c>
      <c r="H1133">
        <v>14168.245944688142</v>
      </c>
      <c r="I1133">
        <v>1.8164</v>
      </c>
      <c r="J1133">
        <v>5.577</v>
      </c>
      <c r="K1133">
        <v>2.4803999999999999</v>
      </c>
      <c r="L1133">
        <v>0.65</v>
      </c>
      <c r="M1133" t="s">
        <v>3183</v>
      </c>
      <c r="N1133" t="s">
        <v>3183</v>
      </c>
    </row>
    <row r="1134" spans="1:14" x14ac:dyDescent="0.25">
      <c r="A1134" t="str">
        <f t="shared" si="17"/>
        <v>16_WN_3</v>
      </c>
      <c r="B1134">
        <v>16</v>
      </c>
      <c r="C1134" t="s">
        <v>139</v>
      </c>
      <c r="D1134">
        <v>3</v>
      </c>
      <c r="E1134">
        <v>833852.99999999849</v>
      </c>
      <c r="F1134">
        <v>15573.767388305527</v>
      </c>
      <c r="G1134">
        <v>6110.5815603179717</v>
      </c>
      <c r="H1134">
        <v>21684.348948623498</v>
      </c>
      <c r="I1134">
        <v>1.8676999999999999</v>
      </c>
      <c r="J1134">
        <v>5.58</v>
      </c>
      <c r="K1134">
        <v>2.5322</v>
      </c>
      <c r="L1134">
        <v>0.65</v>
      </c>
      <c r="M1134" t="s">
        <v>3183</v>
      </c>
      <c r="N1134" t="s">
        <v>3183</v>
      </c>
    </row>
    <row r="1135" spans="1:14" x14ac:dyDescent="0.25">
      <c r="A1135" t="str">
        <f t="shared" si="17"/>
        <v>16_WN_4</v>
      </c>
      <c r="B1135">
        <v>16</v>
      </c>
      <c r="C1135" t="s">
        <v>139</v>
      </c>
      <c r="D1135">
        <v>4</v>
      </c>
      <c r="E1135">
        <v>1112024.0071807026</v>
      </c>
      <c r="F1135">
        <v>21133.395876439699</v>
      </c>
      <c r="G1135">
        <v>8164.2073600280328</v>
      </c>
      <c r="H1135">
        <v>29297.60323646773</v>
      </c>
      <c r="I1135">
        <v>1.9004000000000001</v>
      </c>
      <c r="J1135">
        <v>5.5919999999999996</v>
      </c>
      <c r="K1135">
        <v>2.5663</v>
      </c>
      <c r="L1135">
        <v>0.65</v>
      </c>
      <c r="M1135" t="s">
        <v>3183</v>
      </c>
      <c r="N1135" t="s">
        <v>3183</v>
      </c>
    </row>
    <row r="1136" spans="1:14" x14ac:dyDescent="0.25">
      <c r="A1136" t="str">
        <f t="shared" si="17"/>
        <v>16_WN_5</v>
      </c>
      <c r="B1136">
        <v>16</v>
      </c>
      <c r="C1136" t="s">
        <v>139</v>
      </c>
      <c r="D1136">
        <v>5</v>
      </c>
      <c r="E1136">
        <v>1389935.6836501015</v>
      </c>
      <c r="F1136">
        <v>26744.278134264383</v>
      </c>
      <c r="G1136">
        <v>10284.255999035773</v>
      </c>
      <c r="H1136">
        <v>37028.534133300156</v>
      </c>
      <c r="I1136">
        <v>1.9240999999999999</v>
      </c>
      <c r="J1136">
        <v>5.6349999999999998</v>
      </c>
      <c r="K1136">
        <v>2.5958000000000001</v>
      </c>
      <c r="L1136">
        <v>0.65</v>
      </c>
      <c r="M1136" t="s">
        <v>3183</v>
      </c>
      <c r="N1136" t="s">
        <v>3183</v>
      </c>
    </row>
    <row r="1137" spans="1:14" x14ac:dyDescent="0.25">
      <c r="A1137" t="str">
        <f t="shared" si="17"/>
        <v>17_WN_1</v>
      </c>
      <c r="B1137">
        <v>17</v>
      </c>
      <c r="C1137" t="s">
        <v>139</v>
      </c>
      <c r="D1137">
        <v>1</v>
      </c>
      <c r="E1137">
        <v>330050.99999999965</v>
      </c>
      <c r="F1137">
        <v>5462.0308522693913</v>
      </c>
      <c r="G1137">
        <v>2505.2551491370018</v>
      </c>
      <c r="H1137">
        <v>7967.2860014063936</v>
      </c>
      <c r="I1137">
        <v>1.6549</v>
      </c>
      <c r="J1137">
        <v>6.8639999999999999</v>
      </c>
      <c r="K1137">
        <v>2.3591000000000002</v>
      </c>
      <c r="L1137">
        <v>0.65</v>
      </c>
      <c r="M1137" t="s">
        <v>3183</v>
      </c>
      <c r="N1137" t="s">
        <v>3183</v>
      </c>
    </row>
    <row r="1138" spans="1:14" x14ac:dyDescent="0.25">
      <c r="A1138" t="str">
        <f t="shared" si="17"/>
        <v>17_WN_2</v>
      </c>
      <c r="B1138">
        <v>17</v>
      </c>
      <c r="C1138" t="s">
        <v>139</v>
      </c>
      <c r="D1138">
        <v>2</v>
      </c>
      <c r="E1138">
        <v>660102.00000000035</v>
      </c>
      <c r="F1138">
        <v>11515.707034530458</v>
      </c>
      <c r="G1138">
        <v>5014.7159847914345</v>
      </c>
      <c r="H1138">
        <v>16530.423019321894</v>
      </c>
      <c r="I1138">
        <v>1.7444999999999999</v>
      </c>
      <c r="J1138">
        <v>6.8689999999999998</v>
      </c>
      <c r="K1138">
        <v>2.4493999999999998</v>
      </c>
      <c r="L1138">
        <v>0.65</v>
      </c>
      <c r="M1138" t="s">
        <v>3183</v>
      </c>
      <c r="N1138" t="s">
        <v>3183</v>
      </c>
    </row>
    <row r="1139" spans="1:14" x14ac:dyDescent="0.25">
      <c r="A1139" t="str">
        <f t="shared" si="17"/>
        <v>17_WN_3</v>
      </c>
      <c r="B1139">
        <v>17</v>
      </c>
      <c r="C1139" t="s">
        <v>139</v>
      </c>
      <c r="D1139">
        <v>3</v>
      </c>
      <c r="E1139">
        <v>990153.00000000023</v>
      </c>
      <c r="F1139">
        <v>17781.766131318393</v>
      </c>
      <c r="G1139">
        <v>7524.3097670874267</v>
      </c>
      <c r="H1139">
        <v>25306.075898405819</v>
      </c>
      <c r="I1139">
        <v>1.7959000000000001</v>
      </c>
      <c r="J1139">
        <v>6.8719999999999999</v>
      </c>
      <c r="K1139">
        <v>2.5009999999999999</v>
      </c>
      <c r="L1139">
        <v>0.65</v>
      </c>
      <c r="M1139" t="s">
        <v>3183</v>
      </c>
      <c r="N1139" t="s">
        <v>3183</v>
      </c>
    </row>
    <row r="1140" spans="1:14" x14ac:dyDescent="0.25">
      <c r="A1140" t="str">
        <f t="shared" si="17"/>
        <v>17_WN_4</v>
      </c>
      <c r="B1140">
        <v>17</v>
      </c>
      <c r="C1140" t="s">
        <v>139</v>
      </c>
      <c r="D1140">
        <v>4</v>
      </c>
      <c r="E1140">
        <v>1320448.5822634003</v>
      </c>
      <c r="F1140">
        <v>24145.81102554009</v>
      </c>
      <c r="G1140">
        <v>10047.128742055123</v>
      </c>
      <c r="H1140">
        <v>34192.939767595213</v>
      </c>
      <c r="I1140">
        <v>1.8286</v>
      </c>
      <c r="J1140">
        <v>6.8819999999999997</v>
      </c>
      <c r="K1140">
        <v>2.5347</v>
      </c>
      <c r="L1140">
        <v>0.65</v>
      </c>
      <c r="M1140" t="s">
        <v>3183</v>
      </c>
      <c r="N1140" t="s">
        <v>3183</v>
      </c>
    </row>
    <row r="1141" spans="1:14" x14ac:dyDescent="0.25">
      <c r="A1141" t="str">
        <f t="shared" si="17"/>
        <v>17_WN_5</v>
      </c>
      <c r="B1141">
        <v>17</v>
      </c>
      <c r="C1141" t="s">
        <v>139</v>
      </c>
      <c r="D1141">
        <v>5</v>
      </c>
      <c r="E1141">
        <v>1650453.1883674625</v>
      </c>
      <c r="F1141">
        <v>30571.246402391505</v>
      </c>
      <c r="G1141">
        <v>12648.00426768585</v>
      </c>
      <c r="H1141">
        <v>43219.250670077352</v>
      </c>
      <c r="I1141">
        <v>1.8523000000000001</v>
      </c>
      <c r="J1141">
        <v>6.93</v>
      </c>
      <c r="K1141">
        <v>2.5638000000000001</v>
      </c>
      <c r="L1141">
        <v>0.65</v>
      </c>
      <c r="M1141" t="s">
        <v>3183</v>
      </c>
      <c r="N1141" t="s">
        <v>3183</v>
      </c>
    </row>
    <row r="1142" spans="1:14" x14ac:dyDescent="0.25">
      <c r="A1142" t="str">
        <f t="shared" si="17"/>
        <v>18_WN_1</v>
      </c>
      <c r="B1142">
        <v>18</v>
      </c>
      <c r="C1142" t="s">
        <v>139</v>
      </c>
      <c r="D1142">
        <v>1</v>
      </c>
      <c r="E1142">
        <v>382501</v>
      </c>
      <c r="F1142">
        <v>6330.0285805039121</v>
      </c>
      <c r="G1142">
        <v>2871.287589136994</v>
      </c>
      <c r="H1142">
        <v>9201.3161696409061</v>
      </c>
      <c r="I1142">
        <v>1.6549</v>
      </c>
      <c r="J1142">
        <v>7.867</v>
      </c>
      <c r="K1142">
        <v>2.3605999999999998</v>
      </c>
      <c r="L1142">
        <v>0.65</v>
      </c>
      <c r="M1142" t="s">
        <v>3183</v>
      </c>
      <c r="N1142" t="s">
        <v>3183</v>
      </c>
    </row>
    <row r="1143" spans="1:14" x14ac:dyDescent="0.25">
      <c r="A1143" t="str">
        <f t="shared" si="17"/>
        <v>18_WN_2</v>
      </c>
      <c r="B1143">
        <v>18</v>
      </c>
      <c r="C1143" t="s">
        <v>139</v>
      </c>
      <c r="D1143">
        <v>2</v>
      </c>
      <c r="E1143">
        <v>765002.00000000058</v>
      </c>
      <c r="F1143">
        <v>13345.723710623302</v>
      </c>
      <c r="G1143">
        <v>5746.780864791448</v>
      </c>
      <c r="H1143">
        <v>19092.50457541475</v>
      </c>
      <c r="I1143">
        <v>1.7444999999999999</v>
      </c>
      <c r="J1143">
        <v>7.8719999999999999</v>
      </c>
      <c r="K1143">
        <v>2.4508000000000001</v>
      </c>
      <c r="L1143">
        <v>0.65</v>
      </c>
      <c r="M1143" t="s">
        <v>3183</v>
      </c>
      <c r="N1143" t="s">
        <v>3183</v>
      </c>
    </row>
    <row r="1144" spans="1:14" x14ac:dyDescent="0.25">
      <c r="A1144" t="str">
        <f t="shared" si="17"/>
        <v>18_WN_3</v>
      </c>
      <c r="B1144">
        <v>18</v>
      </c>
      <c r="C1144" t="s">
        <v>139</v>
      </c>
      <c r="D1144">
        <v>3</v>
      </c>
      <c r="E1144">
        <v>1147503.0000000002</v>
      </c>
      <c r="F1144">
        <v>20607.552550955515</v>
      </c>
      <c r="G1144">
        <v>8622.4070870875439</v>
      </c>
      <c r="H1144">
        <v>29229.959638043059</v>
      </c>
      <c r="I1144">
        <v>1.7959000000000001</v>
      </c>
      <c r="J1144">
        <v>7.8739999999999997</v>
      </c>
      <c r="K1144">
        <v>2.5023</v>
      </c>
      <c r="L1144">
        <v>0.65</v>
      </c>
      <c r="M1144" t="s">
        <v>3183</v>
      </c>
      <c r="N1144" t="s">
        <v>3183</v>
      </c>
    </row>
    <row r="1145" spans="1:14" x14ac:dyDescent="0.25">
      <c r="A1145" t="str">
        <f t="shared" si="17"/>
        <v>18_WN_4</v>
      </c>
      <c r="B1145">
        <v>18</v>
      </c>
      <c r="C1145" t="s">
        <v>139</v>
      </c>
      <c r="D1145">
        <v>4</v>
      </c>
      <c r="E1145">
        <v>1530287.4500132781</v>
      </c>
      <c r="F1145">
        <v>27982.938585491709</v>
      </c>
      <c r="G1145">
        <v>11512.781045987329</v>
      </c>
      <c r="H1145">
        <v>39495.719631479034</v>
      </c>
      <c r="I1145">
        <v>1.8286</v>
      </c>
      <c r="J1145">
        <v>7.8849999999999998</v>
      </c>
      <c r="K1145">
        <v>2.536</v>
      </c>
      <c r="L1145">
        <v>0.65</v>
      </c>
      <c r="M1145" t="s">
        <v>3183</v>
      </c>
      <c r="N1145" t="s">
        <v>3183</v>
      </c>
    </row>
    <row r="1146" spans="1:14" x14ac:dyDescent="0.25">
      <c r="A1146" t="str">
        <f t="shared" si="17"/>
        <v>18_WN_5</v>
      </c>
      <c r="B1146">
        <v>18</v>
      </c>
      <c r="C1146" t="s">
        <v>139</v>
      </c>
      <c r="D1146">
        <v>5</v>
      </c>
      <c r="E1146">
        <v>1912734.6834390513</v>
      </c>
      <c r="F1146">
        <v>35429.47096103691</v>
      </c>
      <c r="G1146">
        <v>14492.438246403352</v>
      </c>
      <c r="H1146">
        <v>49921.909207440258</v>
      </c>
      <c r="I1146">
        <v>1.8523000000000001</v>
      </c>
      <c r="J1146">
        <v>7.9409999999999998</v>
      </c>
      <c r="K1146">
        <v>2.5649999999999999</v>
      </c>
      <c r="L1146">
        <v>0.65</v>
      </c>
      <c r="M1146" t="s">
        <v>3183</v>
      </c>
      <c r="N1146" t="s">
        <v>3183</v>
      </c>
    </row>
    <row r="1147" spans="1:14" x14ac:dyDescent="0.25">
      <c r="A1147" t="str">
        <f t="shared" si="17"/>
        <v>19_WN_1</v>
      </c>
      <c r="B1147">
        <v>19</v>
      </c>
      <c r="C1147" t="s">
        <v>139</v>
      </c>
      <c r="D1147">
        <v>1</v>
      </c>
      <c r="E1147">
        <v>432500.99999999977</v>
      </c>
      <c r="F1147">
        <v>7157.4811336350012</v>
      </c>
      <c r="G1147">
        <v>3220.3305291369938</v>
      </c>
      <c r="H1147">
        <v>10377.811662771996</v>
      </c>
      <c r="I1147">
        <v>1.6549</v>
      </c>
      <c r="J1147">
        <v>8.8230000000000004</v>
      </c>
      <c r="K1147">
        <v>2.3616999999999999</v>
      </c>
      <c r="L1147">
        <v>0.65</v>
      </c>
      <c r="M1147" t="s">
        <v>3183</v>
      </c>
      <c r="N1147" t="s">
        <v>3183</v>
      </c>
    </row>
    <row r="1148" spans="1:14" x14ac:dyDescent="0.25">
      <c r="A1148" t="str">
        <f t="shared" si="17"/>
        <v>19_WN_2</v>
      </c>
      <c r="B1148">
        <v>19</v>
      </c>
      <c r="C1148" t="s">
        <v>139</v>
      </c>
      <c r="D1148">
        <v>2</v>
      </c>
      <c r="E1148">
        <v>865001.99999999953</v>
      </c>
      <c r="F1148">
        <v>15090.258196889134</v>
      </c>
      <c r="G1148">
        <v>6444.866744791404</v>
      </c>
      <c r="H1148">
        <v>21535.124941680537</v>
      </c>
      <c r="I1148">
        <v>1.7444999999999999</v>
      </c>
      <c r="J1148">
        <v>8.8290000000000006</v>
      </c>
      <c r="K1148">
        <v>2.4518</v>
      </c>
      <c r="L1148">
        <v>0.65</v>
      </c>
      <c r="M1148" t="s">
        <v>3183</v>
      </c>
      <c r="N1148" t="s">
        <v>3183</v>
      </c>
    </row>
    <row r="1149" spans="1:14" x14ac:dyDescent="0.25">
      <c r="A1149" t="str">
        <f t="shared" si="17"/>
        <v>19_WN_3</v>
      </c>
      <c r="B1149">
        <v>19</v>
      </c>
      <c r="C1149" t="s">
        <v>139</v>
      </c>
      <c r="D1149">
        <v>3</v>
      </c>
      <c r="E1149">
        <v>1297502.9999999981</v>
      </c>
      <c r="F1149">
        <v>23301.343227444693</v>
      </c>
      <c r="G1149">
        <v>9669.5359070873365</v>
      </c>
      <c r="H1149">
        <v>32970.879134532028</v>
      </c>
      <c r="I1149">
        <v>1.7959000000000001</v>
      </c>
      <c r="J1149">
        <v>8.8309999999999995</v>
      </c>
      <c r="K1149">
        <v>2.5032999999999999</v>
      </c>
      <c r="L1149">
        <v>0.65</v>
      </c>
      <c r="M1149" t="s">
        <v>3183</v>
      </c>
      <c r="N1149" t="s">
        <v>3183</v>
      </c>
    </row>
    <row r="1150" spans="1:14" x14ac:dyDescent="0.25">
      <c r="A1150" t="str">
        <f t="shared" si="17"/>
        <v>19_WN_4</v>
      </c>
      <c r="B1150">
        <v>19</v>
      </c>
      <c r="C1150" t="s">
        <v>139</v>
      </c>
      <c r="D1150">
        <v>4</v>
      </c>
      <c r="E1150">
        <v>1730324.5022057267</v>
      </c>
      <c r="F1150">
        <v>31640.82949107001</v>
      </c>
      <c r="G1150">
        <v>12910.404683322822</v>
      </c>
      <c r="H1150">
        <v>44551.234174392834</v>
      </c>
      <c r="I1150">
        <v>1.8286</v>
      </c>
      <c r="J1150">
        <v>8.843</v>
      </c>
      <c r="K1150">
        <v>2.5369000000000002</v>
      </c>
      <c r="L1150">
        <v>0.65</v>
      </c>
      <c r="M1150" t="s">
        <v>3183</v>
      </c>
      <c r="N1150" t="s">
        <v>3183</v>
      </c>
    </row>
    <row r="1151" spans="1:14" x14ac:dyDescent="0.25">
      <c r="A1151" t="str">
        <f t="shared" si="17"/>
        <v>19_WN_5</v>
      </c>
      <c r="B1151">
        <v>19</v>
      </c>
      <c r="C1151" t="s">
        <v>139</v>
      </c>
      <c r="D1151">
        <v>5</v>
      </c>
      <c r="E1151">
        <v>2162764.7073395154</v>
      </c>
      <c r="F1151">
        <v>40060.762246685379</v>
      </c>
      <c r="G1151">
        <v>16251.262321888136</v>
      </c>
      <c r="H1151">
        <v>56312.024568573514</v>
      </c>
      <c r="I1151">
        <v>1.8523000000000001</v>
      </c>
      <c r="J1151">
        <v>8.9049999999999994</v>
      </c>
      <c r="K1151">
        <v>2.5659000000000001</v>
      </c>
      <c r="L1151">
        <v>0.65</v>
      </c>
      <c r="M1151" t="s">
        <v>3183</v>
      </c>
      <c r="N1151" t="s">
        <v>3183</v>
      </c>
    </row>
    <row r="1152" spans="1:14" x14ac:dyDescent="0.25">
      <c r="A1152" t="str">
        <f t="shared" si="17"/>
        <v>20_WN_1</v>
      </c>
      <c r="B1152">
        <v>20</v>
      </c>
      <c r="C1152" t="s">
        <v>139</v>
      </c>
      <c r="D1152">
        <v>1</v>
      </c>
      <c r="E1152">
        <v>482501</v>
      </c>
      <c r="F1152">
        <v>7984.9336867660868</v>
      </c>
      <c r="G1152">
        <v>3569.3734691369941</v>
      </c>
      <c r="H1152">
        <v>11554.307155903081</v>
      </c>
      <c r="I1152">
        <v>1.6549</v>
      </c>
      <c r="J1152">
        <v>9.7789999999999999</v>
      </c>
      <c r="K1152">
        <v>2.3626</v>
      </c>
      <c r="L1152">
        <v>0.65</v>
      </c>
      <c r="M1152" t="s">
        <v>3183</v>
      </c>
      <c r="N1152" t="s">
        <v>3183</v>
      </c>
    </row>
    <row r="1153" spans="1:14" x14ac:dyDescent="0.25">
      <c r="A1153" t="str">
        <f t="shared" si="17"/>
        <v>20_WN_2</v>
      </c>
      <c r="B1153">
        <v>20</v>
      </c>
      <c r="C1153" t="s">
        <v>139</v>
      </c>
      <c r="D1153">
        <v>2</v>
      </c>
      <c r="E1153">
        <v>965001.99999999849</v>
      </c>
      <c r="F1153">
        <v>16834.792683154956</v>
      </c>
      <c r="G1153">
        <v>7142.9526247914519</v>
      </c>
      <c r="H1153">
        <v>23977.745307946407</v>
      </c>
      <c r="I1153">
        <v>1.7444999999999999</v>
      </c>
      <c r="J1153">
        <v>9.7850000000000001</v>
      </c>
      <c r="K1153">
        <v>2.4525999999999999</v>
      </c>
      <c r="L1153">
        <v>0.65</v>
      </c>
      <c r="M1153" t="s">
        <v>3183</v>
      </c>
      <c r="N1153" t="s">
        <v>3183</v>
      </c>
    </row>
    <row r="1154" spans="1:14" x14ac:dyDescent="0.25">
      <c r="A1154" t="str">
        <f t="shared" si="17"/>
        <v>20_WN_3</v>
      </c>
      <c r="B1154">
        <v>20</v>
      </c>
      <c r="C1154" t="s">
        <v>139</v>
      </c>
      <c r="D1154">
        <v>3</v>
      </c>
      <c r="E1154">
        <v>1447502.9999999988</v>
      </c>
      <c r="F1154">
        <v>25995.133903933813</v>
      </c>
      <c r="G1154">
        <v>10716.664727087384</v>
      </c>
      <c r="H1154">
        <v>36711.7986310212</v>
      </c>
      <c r="I1154">
        <v>1.7959000000000001</v>
      </c>
      <c r="J1154">
        <v>9.7870000000000008</v>
      </c>
      <c r="K1154">
        <v>2.5041000000000002</v>
      </c>
      <c r="L1154">
        <v>0.65</v>
      </c>
      <c r="M1154" t="s">
        <v>3183</v>
      </c>
      <c r="N1154" t="s">
        <v>3183</v>
      </c>
    </row>
    <row r="1155" spans="1:14" x14ac:dyDescent="0.25">
      <c r="A1155" t="str">
        <f t="shared" si="17"/>
        <v>20_WN_4</v>
      </c>
      <c r="B1155">
        <v>20</v>
      </c>
      <c r="C1155" t="s">
        <v>139</v>
      </c>
      <c r="D1155">
        <v>4</v>
      </c>
      <c r="E1155">
        <v>1930361.5543981753</v>
      </c>
      <c r="F1155">
        <v>35298.720396648227</v>
      </c>
      <c r="G1155">
        <v>14308.028320658901</v>
      </c>
      <c r="H1155">
        <v>49606.748717307128</v>
      </c>
      <c r="I1155">
        <v>1.8286</v>
      </c>
      <c r="J1155">
        <v>9.8000000000000007</v>
      </c>
      <c r="K1155">
        <v>2.5377000000000001</v>
      </c>
      <c r="L1155">
        <v>0.65</v>
      </c>
      <c r="M1155" t="s">
        <v>3183</v>
      </c>
      <c r="N1155" t="s">
        <v>3183</v>
      </c>
    </row>
    <row r="1156" spans="1:14" x14ac:dyDescent="0.25">
      <c r="A1156" t="str">
        <f t="shared" si="17"/>
        <v>20_WN_5</v>
      </c>
      <c r="B1156">
        <v>20</v>
      </c>
      <c r="C1156" t="s">
        <v>139</v>
      </c>
      <c r="D1156">
        <v>5</v>
      </c>
      <c r="E1156">
        <v>2412794.7312399857</v>
      </c>
      <c r="F1156">
        <v>44692.053532333877</v>
      </c>
      <c r="G1156">
        <v>18010.086397374125</v>
      </c>
      <c r="H1156">
        <v>62702.139929708006</v>
      </c>
      <c r="I1156">
        <v>1.8523000000000001</v>
      </c>
      <c r="J1156">
        <v>9.8689999999999998</v>
      </c>
      <c r="K1156">
        <v>2.5666000000000002</v>
      </c>
      <c r="L1156">
        <v>0.65</v>
      </c>
      <c r="M1156" t="s">
        <v>3183</v>
      </c>
      <c r="N1156" t="s">
        <v>3183</v>
      </c>
    </row>
    <row r="1157" spans="1:14" x14ac:dyDescent="0.25">
      <c r="A1157" t="str">
        <f t="shared" si="17"/>
        <v>21_WN_1</v>
      </c>
      <c r="B1157">
        <v>21</v>
      </c>
      <c r="C1157" t="s">
        <v>139</v>
      </c>
      <c r="D1157">
        <v>1</v>
      </c>
      <c r="E1157">
        <v>651242.00000000035</v>
      </c>
      <c r="F1157">
        <v>10777.437112123953</v>
      </c>
      <c r="G1157">
        <v>4747.7768129369815</v>
      </c>
      <c r="H1157">
        <v>15525.213925060934</v>
      </c>
      <c r="I1157">
        <v>1.6549</v>
      </c>
      <c r="J1157">
        <v>13.007999999999999</v>
      </c>
      <c r="K1157">
        <v>2.3645999999999998</v>
      </c>
      <c r="L1157">
        <v>0.65</v>
      </c>
      <c r="M1157" t="s">
        <v>3183</v>
      </c>
      <c r="N1157" t="s">
        <v>3183</v>
      </c>
    </row>
    <row r="1158" spans="1:14" x14ac:dyDescent="0.25">
      <c r="A1158" t="str">
        <f t="shared" si="17"/>
        <v>21_WN_2</v>
      </c>
      <c r="B1158">
        <v>21</v>
      </c>
      <c r="C1158" t="s">
        <v>139</v>
      </c>
      <c r="D1158">
        <v>2</v>
      </c>
      <c r="E1158">
        <v>1302484.0000000009</v>
      </c>
      <c r="F1158">
        <v>22722.282558094612</v>
      </c>
      <c r="G1158">
        <v>9499.7593123913684</v>
      </c>
      <c r="H1158">
        <v>32222.04187048598</v>
      </c>
      <c r="I1158">
        <v>1.7444999999999999</v>
      </c>
      <c r="J1158">
        <v>13.013</v>
      </c>
      <c r="K1158">
        <v>2.4544999999999999</v>
      </c>
      <c r="L1158">
        <v>0.65</v>
      </c>
      <c r="M1158" t="s">
        <v>3183</v>
      </c>
      <c r="N1158" t="s">
        <v>3183</v>
      </c>
    </row>
    <row r="1159" spans="1:14" x14ac:dyDescent="0.25">
      <c r="A1159" t="str">
        <f t="shared" si="17"/>
        <v>21_WN_3</v>
      </c>
      <c r="B1159">
        <v>21</v>
      </c>
      <c r="C1159" t="s">
        <v>139</v>
      </c>
      <c r="D1159">
        <v>3</v>
      </c>
      <c r="E1159">
        <v>1953725.9999999965</v>
      </c>
      <c r="F1159">
        <v>35086.192554762943</v>
      </c>
      <c r="G1159">
        <v>14251.874758487398</v>
      </c>
      <c r="H1159">
        <v>49338.067313250343</v>
      </c>
      <c r="I1159">
        <v>1.7959000000000001</v>
      </c>
      <c r="J1159">
        <v>13.015000000000001</v>
      </c>
      <c r="K1159">
        <v>2.5059999999999998</v>
      </c>
      <c r="L1159">
        <v>0.65</v>
      </c>
      <c r="M1159" t="s">
        <v>3183</v>
      </c>
      <c r="N1159" t="s">
        <v>3183</v>
      </c>
    </row>
    <row r="1160" spans="1:14" x14ac:dyDescent="0.25">
      <c r="A1160" t="str">
        <f t="shared" ref="A1160:A1223" si="18">B1160&amp;"_"&amp;C1160&amp;"_"&amp;D1160</f>
        <v>21_WN_4</v>
      </c>
      <c r="B1160">
        <v>21</v>
      </c>
      <c r="C1160" t="s">
        <v>139</v>
      </c>
      <c r="D1160">
        <v>4</v>
      </c>
      <c r="E1160">
        <v>2605450.5988782933</v>
      </c>
      <c r="F1160">
        <v>47643.443782611772</v>
      </c>
      <c r="G1160">
        <v>19026.543387927206</v>
      </c>
      <c r="H1160">
        <v>66669.987170538981</v>
      </c>
      <c r="I1160">
        <v>1.8286</v>
      </c>
      <c r="J1160">
        <v>13.032</v>
      </c>
      <c r="K1160">
        <v>2.5394999999999999</v>
      </c>
      <c r="L1160">
        <v>0.65</v>
      </c>
      <c r="M1160" t="s">
        <v>3183</v>
      </c>
      <c r="N1160" t="s">
        <v>3183</v>
      </c>
    </row>
    <row r="1161" spans="1:14" x14ac:dyDescent="0.25">
      <c r="A1161" t="str">
        <f t="shared" si="18"/>
        <v>21_WN_5</v>
      </c>
      <c r="B1161">
        <v>21</v>
      </c>
      <c r="C1161" t="s">
        <v>139</v>
      </c>
      <c r="D1161">
        <v>5</v>
      </c>
      <c r="E1161">
        <v>3256601.0564997559</v>
      </c>
      <c r="F1161">
        <v>60321.827988966237</v>
      </c>
      <c r="G1161">
        <v>23948.049813256963</v>
      </c>
      <c r="H1161">
        <v>84269.8778022232</v>
      </c>
      <c r="I1161">
        <v>1.8523000000000001</v>
      </c>
      <c r="J1161">
        <v>13.122</v>
      </c>
      <c r="K1161">
        <v>2.5682999999999998</v>
      </c>
      <c r="L1161">
        <v>0.65</v>
      </c>
      <c r="M1161" t="s">
        <v>3183</v>
      </c>
      <c r="N1161" t="s">
        <v>3183</v>
      </c>
    </row>
    <row r="1162" spans="1:14" x14ac:dyDescent="0.25">
      <c r="A1162" t="str">
        <f t="shared" si="18"/>
        <v>1_WS_1</v>
      </c>
      <c r="B1162">
        <v>1</v>
      </c>
      <c r="C1162" t="s">
        <v>18</v>
      </c>
      <c r="D1162">
        <v>1</v>
      </c>
      <c r="E1162">
        <v>1301.0000000000014</v>
      </c>
      <c r="F1162">
        <v>23.196216439137881</v>
      </c>
      <c r="G1162">
        <v>117.19951519599907</v>
      </c>
      <c r="H1162">
        <v>140.39573163513694</v>
      </c>
      <c r="I1162">
        <v>1.7829999999999999</v>
      </c>
      <c r="J1162">
        <v>0.32100000000000001</v>
      </c>
      <c r="K1162">
        <v>5.1974</v>
      </c>
      <c r="L1162">
        <v>0.2</v>
      </c>
      <c r="M1162" t="s">
        <v>3183</v>
      </c>
      <c r="N1162" t="s">
        <v>3183</v>
      </c>
    </row>
    <row r="1163" spans="1:14" x14ac:dyDescent="0.25">
      <c r="A1163" t="str">
        <f t="shared" si="18"/>
        <v>1_WS_2</v>
      </c>
      <c r="B1163">
        <v>1</v>
      </c>
      <c r="C1163" t="s">
        <v>18</v>
      </c>
      <c r="D1163">
        <v>2</v>
      </c>
      <c r="E1163">
        <v>2601.9999999999982</v>
      </c>
      <c r="F1163">
        <v>48.794761349168297</v>
      </c>
      <c r="G1163">
        <v>234.84154283119892</v>
      </c>
      <c r="H1163">
        <v>283.63630418036723</v>
      </c>
      <c r="I1163">
        <v>1.8753</v>
      </c>
      <c r="J1163">
        <v>0.32200000000000001</v>
      </c>
      <c r="K1163">
        <v>5.3067000000000002</v>
      </c>
      <c r="L1163">
        <v>0.2</v>
      </c>
      <c r="M1163" t="s">
        <v>3183</v>
      </c>
      <c r="N1163" t="s">
        <v>3183</v>
      </c>
    </row>
    <row r="1164" spans="1:14" x14ac:dyDescent="0.25">
      <c r="A1164" t="str">
        <f t="shared" si="18"/>
        <v>1_WS_3</v>
      </c>
      <c r="B1164">
        <v>1</v>
      </c>
      <c r="C1164" t="s">
        <v>18</v>
      </c>
      <c r="D1164">
        <v>3</v>
      </c>
      <c r="E1164">
        <v>3902.9999999999936</v>
      </c>
      <c r="F1164">
        <v>75.234781059924771</v>
      </c>
      <c r="G1164">
        <v>352.49755879920082</v>
      </c>
      <c r="H1164">
        <v>427.7323398591256</v>
      </c>
      <c r="I1164">
        <v>1.9276</v>
      </c>
      <c r="J1164">
        <v>0.32200000000000001</v>
      </c>
      <c r="K1164">
        <v>5.3651</v>
      </c>
      <c r="L1164">
        <v>0.2</v>
      </c>
      <c r="M1164" t="s">
        <v>3183</v>
      </c>
      <c r="N1164" t="s">
        <v>3183</v>
      </c>
    </row>
    <row r="1165" spans="1:14" x14ac:dyDescent="0.25">
      <c r="A1165" t="str">
        <f t="shared" si="18"/>
        <v>1_WS_4</v>
      </c>
      <c r="B1165">
        <v>1</v>
      </c>
      <c r="C1165" t="s">
        <v>18</v>
      </c>
      <c r="D1165">
        <v>4</v>
      </c>
      <c r="E1165">
        <v>5205.4310990061367</v>
      </c>
      <c r="F1165">
        <v>102.07764264974712</v>
      </c>
      <c r="G1165">
        <v>470.54782870000594</v>
      </c>
      <c r="H1165">
        <v>572.62547134975307</v>
      </c>
      <c r="I1165">
        <v>1.9610000000000001</v>
      </c>
      <c r="J1165">
        <v>0.32200000000000001</v>
      </c>
      <c r="K1165">
        <v>5.4081000000000001</v>
      </c>
      <c r="L1165">
        <v>0.2</v>
      </c>
      <c r="M1165" t="s">
        <v>3183</v>
      </c>
      <c r="N1165" t="s">
        <v>3183</v>
      </c>
    </row>
    <row r="1166" spans="1:14" x14ac:dyDescent="0.25">
      <c r="A1166" t="str">
        <f t="shared" si="18"/>
        <v>1_WS_5</v>
      </c>
      <c r="B1166">
        <v>1</v>
      </c>
      <c r="C1166" t="s">
        <v>18</v>
      </c>
      <c r="D1166">
        <v>5</v>
      </c>
      <c r="E1166">
        <v>6506.2220354886367</v>
      </c>
      <c r="F1166">
        <v>129.1923699959855</v>
      </c>
      <c r="G1166">
        <v>589.39599144080569</v>
      </c>
      <c r="H1166">
        <v>718.58836143679116</v>
      </c>
      <c r="I1166">
        <v>1.9857</v>
      </c>
      <c r="J1166">
        <v>0.32300000000000001</v>
      </c>
      <c r="K1166">
        <v>5.4516999999999998</v>
      </c>
      <c r="L1166">
        <v>0.2</v>
      </c>
      <c r="M1166" t="s">
        <v>3183</v>
      </c>
      <c r="N1166" t="s">
        <v>3183</v>
      </c>
    </row>
    <row r="1167" spans="1:14" x14ac:dyDescent="0.25">
      <c r="A1167" t="str">
        <f t="shared" si="18"/>
        <v>2_WS_1</v>
      </c>
      <c r="B1167">
        <v>2</v>
      </c>
      <c r="C1167" t="s">
        <v>18</v>
      </c>
      <c r="D1167">
        <v>1</v>
      </c>
      <c r="E1167">
        <v>7200.9999999999991</v>
      </c>
      <c r="F1167">
        <v>128.39043395713441</v>
      </c>
      <c r="G1167">
        <v>178.73074771199921</v>
      </c>
      <c r="H1167">
        <v>307.12118166913365</v>
      </c>
      <c r="I1167">
        <v>1.7829999999999999</v>
      </c>
      <c r="J1167">
        <v>0.49</v>
      </c>
      <c r="K1167">
        <v>3.2683</v>
      </c>
      <c r="L1167">
        <v>0.2</v>
      </c>
      <c r="M1167" t="s">
        <v>3183</v>
      </c>
      <c r="N1167" t="s">
        <v>3183</v>
      </c>
    </row>
    <row r="1168" spans="1:14" x14ac:dyDescent="0.25">
      <c r="A1168" t="str">
        <f t="shared" si="18"/>
        <v>2_WS_2</v>
      </c>
      <c r="B1168">
        <v>2</v>
      </c>
      <c r="C1168" t="s">
        <v>18</v>
      </c>
      <c r="D1168">
        <v>2</v>
      </c>
      <c r="E1168">
        <v>14402.000000000005</v>
      </c>
      <c r="F1168">
        <v>270.07769137229872</v>
      </c>
      <c r="G1168">
        <v>359.82156176639501</v>
      </c>
      <c r="H1168">
        <v>629.89925313869367</v>
      </c>
      <c r="I1168">
        <v>1.8753</v>
      </c>
      <c r="J1168">
        <v>0.49299999999999999</v>
      </c>
      <c r="K1168">
        <v>3.3769999999999998</v>
      </c>
      <c r="L1168">
        <v>0.2</v>
      </c>
      <c r="M1168" t="s">
        <v>3183</v>
      </c>
      <c r="N1168" t="s">
        <v>3183</v>
      </c>
    </row>
    <row r="1169" spans="1:14" x14ac:dyDescent="0.25">
      <c r="A1169" t="str">
        <f t="shared" si="18"/>
        <v>2_WS_3</v>
      </c>
      <c r="B1169">
        <v>2</v>
      </c>
      <c r="C1169" t="s">
        <v>18</v>
      </c>
      <c r="D1169">
        <v>3</v>
      </c>
      <c r="E1169">
        <v>21602.999999999996</v>
      </c>
      <c r="F1169">
        <v>416.42248917180524</v>
      </c>
      <c r="G1169">
        <v>540.98698026238856</v>
      </c>
      <c r="H1169">
        <v>957.40946943419385</v>
      </c>
      <c r="I1169">
        <v>1.9276</v>
      </c>
      <c r="J1169">
        <v>0.49399999999999999</v>
      </c>
      <c r="K1169">
        <v>3.4350999999999998</v>
      </c>
      <c r="L1169">
        <v>0.2</v>
      </c>
      <c r="M1169" t="s">
        <v>3183</v>
      </c>
      <c r="N1169" t="s">
        <v>3183</v>
      </c>
    </row>
    <row r="1170" spans="1:14" x14ac:dyDescent="0.25">
      <c r="A1170" t="str">
        <f t="shared" si="18"/>
        <v>2_WS_4</v>
      </c>
      <c r="B1170">
        <v>2</v>
      </c>
      <c r="C1170" t="s">
        <v>18</v>
      </c>
      <c r="D1170">
        <v>4</v>
      </c>
      <c r="E1170">
        <v>28811.921094498965</v>
      </c>
      <c r="F1170">
        <v>564.99700593453451</v>
      </c>
      <c r="G1170">
        <v>724.25508639998225</v>
      </c>
      <c r="H1170">
        <v>1289.2520923345169</v>
      </c>
      <c r="I1170">
        <v>1.9610000000000001</v>
      </c>
      <c r="J1170">
        <v>0.496</v>
      </c>
      <c r="K1170">
        <v>3.4782999999999999</v>
      </c>
      <c r="L1170">
        <v>0.2</v>
      </c>
      <c r="M1170" t="s">
        <v>3183</v>
      </c>
      <c r="N1170" t="s">
        <v>3183</v>
      </c>
    </row>
    <row r="1171" spans="1:14" x14ac:dyDescent="0.25">
      <c r="A1171" t="str">
        <f t="shared" si="18"/>
        <v>2_WS_5</v>
      </c>
      <c r="B1171">
        <v>2</v>
      </c>
      <c r="C1171" t="s">
        <v>18</v>
      </c>
      <c r="D1171">
        <v>5</v>
      </c>
      <c r="E1171">
        <v>36011.763933553928</v>
      </c>
      <c r="F1171">
        <v>715.07629234519015</v>
      </c>
      <c r="G1171">
        <v>911.7786210175849</v>
      </c>
      <c r="H1171">
        <v>1626.8549133627751</v>
      </c>
      <c r="I1171">
        <v>1.9857</v>
      </c>
      <c r="J1171">
        <v>0.5</v>
      </c>
      <c r="K1171">
        <v>3.5211000000000001</v>
      </c>
      <c r="L1171">
        <v>0.2</v>
      </c>
      <c r="M1171" t="s">
        <v>3183</v>
      </c>
      <c r="N1171" t="s">
        <v>3183</v>
      </c>
    </row>
    <row r="1172" spans="1:14" x14ac:dyDescent="0.25">
      <c r="A1172" t="str">
        <f t="shared" si="18"/>
        <v>3_WS_1</v>
      </c>
      <c r="B1172">
        <v>3</v>
      </c>
      <c r="C1172" t="s">
        <v>18</v>
      </c>
      <c r="D1172">
        <v>1</v>
      </c>
      <c r="E1172">
        <v>16501</v>
      </c>
      <c r="F1172">
        <v>294.20504801092522</v>
      </c>
      <c r="G1172">
        <v>276.94406115099929</v>
      </c>
      <c r="H1172">
        <v>571.14910916192457</v>
      </c>
      <c r="I1172">
        <v>1.7829999999999999</v>
      </c>
      <c r="J1172">
        <v>0.75900000000000001</v>
      </c>
      <c r="K1172">
        <v>3.036</v>
      </c>
      <c r="L1172">
        <v>0.2</v>
      </c>
      <c r="M1172" t="s">
        <v>3183</v>
      </c>
      <c r="N1172" t="s">
        <v>3183</v>
      </c>
    </row>
    <row r="1173" spans="1:14" x14ac:dyDescent="0.25">
      <c r="A1173" t="str">
        <f t="shared" si="18"/>
        <v>3_WS_2</v>
      </c>
      <c r="B1173">
        <v>3</v>
      </c>
      <c r="C1173" t="s">
        <v>18</v>
      </c>
      <c r="D1173">
        <v>2</v>
      </c>
      <c r="E1173">
        <v>33001.999999999971</v>
      </c>
      <c r="F1173">
        <v>618.87959801892714</v>
      </c>
      <c r="G1173">
        <v>559.30889968220606</v>
      </c>
      <c r="H1173">
        <v>1178.1884977011332</v>
      </c>
      <c r="I1173">
        <v>1.8753</v>
      </c>
      <c r="J1173">
        <v>0.76600000000000001</v>
      </c>
      <c r="K1173">
        <v>3.1446999999999998</v>
      </c>
      <c r="L1173">
        <v>0.2</v>
      </c>
      <c r="M1173" t="s">
        <v>3183</v>
      </c>
      <c r="N1173" t="s">
        <v>3183</v>
      </c>
    </row>
    <row r="1174" spans="1:14" x14ac:dyDescent="0.25">
      <c r="A1174" t="str">
        <f t="shared" si="18"/>
        <v>3_WS_3</v>
      </c>
      <c r="B1174">
        <v>3</v>
      </c>
      <c r="C1174" t="s">
        <v>18</v>
      </c>
      <c r="D1174">
        <v>3</v>
      </c>
      <c r="E1174">
        <v>49503.000000000036</v>
      </c>
      <c r="F1174">
        <v>954.22684263629344</v>
      </c>
      <c r="G1174">
        <v>841.84509529022307</v>
      </c>
      <c r="H1174">
        <v>1796.0719379265165</v>
      </c>
      <c r="I1174">
        <v>1.9276</v>
      </c>
      <c r="J1174">
        <v>0.76900000000000002</v>
      </c>
      <c r="K1174">
        <v>3.2029000000000001</v>
      </c>
      <c r="L1174">
        <v>0.2</v>
      </c>
      <c r="M1174" t="s">
        <v>3183</v>
      </c>
      <c r="N1174" t="s">
        <v>3183</v>
      </c>
    </row>
    <row r="1175" spans="1:14" x14ac:dyDescent="0.25">
      <c r="A1175" t="str">
        <f t="shared" si="18"/>
        <v>3_WS_4</v>
      </c>
      <c r="B1175">
        <v>3</v>
      </c>
      <c r="C1175" t="s">
        <v>18</v>
      </c>
      <c r="D1175">
        <v>4</v>
      </c>
      <c r="E1175">
        <v>66022.151087394523</v>
      </c>
      <c r="F1175">
        <v>1294.6834599258104</v>
      </c>
      <c r="G1175">
        <v>1129.2109015750405</v>
      </c>
      <c r="H1175">
        <v>2423.8943615008511</v>
      </c>
      <c r="I1175">
        <v>1.9610000000000001</v>
      </c>
      <c r="J1175">
        <v>0.77300000000000002</v>
      </c>
      <c r="K1175">
        <v>3.2461000000000002</v>
      </c>
      <c r="L1175">
        <v>0.2</v>
      </c>
      <c r="M1175" t="s">
        <v>3183</v>
      </c>
      <c r="N1175" t="s">
        <v>3183</v>
      </c>
    </row>
    <row r="1176" spans="1:14" x14ac:dyDescent="0.25">
      <c r="A1176" t="str">
        <f t="shared" si="18"/>
        <v>3_WS_5</v>
      </c>
      <c r="B1176">
        <v>3</v>
      </c>
      <c r="C1176" t="s">
        <v>18</v>
      </c>
      <c r="D1176">
        <v>5</v>
      </c>
      <c r="E1176">
        <v>82520.499467792572</v>
      </c>
      <c r="F1176">
        <v>1638.5882377430885</v>
      </c>
      <c r="G1176">
        <v>1426.3508951498573</v>
      </c>
      <c r="H1176">
        <v>3064.939132892946</v>
      </c>
      <c r="I1176">
        <v>1.9857</v>
      </c>
      <c r="J1176">
        <v>0.78200000000000003</v>
      </c>
      <c r="K1176">
        <v>3.2888999999999999</v>
      </c>
      <c r="L1176">
        <v>0.2</v>
      </c>
      <c r="M1176" t="s">
        <v>3183</v>
      </c>
      <c r="N1176" t="s">
        <v>3183</v>
      </c>
    </row>
    <row r="1177" spans="1:14" x14ac:dyDescent="0.25">
      <c r="A1177" t="str">
        <f t="shared" si="18"/>
        <v>4_WS_1</v>
      </c>
      <c r="B1177">
        <v>4</v>
      </c>
      <c r="C1177" t="s">
        <v>18</v>
      </c>
      <c r="D1177">
        <v>1</v>
      </c>
      <c r="E1177">
        <v>26500.999999999996</v>
      </c>
      <c r="F1177">
        <v>472.50033193973286</v>
      </c>
      <c r="G1177">
        <v>381.07383925500159</v>
      </c>
      <c r="H1177">
        <v>853.57417119473439</v>
      </c>
      <c r="I1177">
        <v>1.7829999999999999</v>
      </c>
      <c r="J1177">
        <v>1.044</v>
      </c>
      <c r="K1177">
        <v>2.9624999999999999</v>
      </c>
      <c r="L1177">
        <v>0.2</v>
      </c>
      <c r="M1177" t="s">
        <v>3183</v>
      </c>
      <c r="N1177" t="s">
        <v>3183</v>
      </c>
    </row>
    <row r="1178" spans="1:14" x14ac:dyDescent="0.25">
      <c r="A1178" t="str">
        <f t="shared" si="18"/>
        <v>4_WS_2</v>
      </c>
      <c r="B1178">
        <v>4</v>
      </c>
      <c r="C1178" t="s">
        <v>18</v>
      </c>
      <c r="D1178">
        <v>2</v>
      </c>
      <c r="E1178">
        <v>53002.000000000007</v>
      </c>
      <c r="F1178">
        <v>993.93541161745441</v>
      </c>
      <c r="G1178">
        <v>770.81354711100255</v>
      </c>
      <c r="H1178">
        <v>1764.748958728457</v>
      </c>
      <c r="I1178">
        <v>1.8753</v>
      </c>
      <c r="J1178">
        <v>1.056</v>
      </c>
      <c r="K1178">
        <v>3.0712000000000002</v>
      </c>
      <c r="L1178">
        <v>0.2</v>
      </c>
      <c r="M1178" t="s">
        <v>3183</v>
      </c>
      <c r="N1178" t="s">
        <v>3183</v>
      </c>
    </row>
    <row r="1179" spans="1:14" x14ac:dyDescent="0.25">
      <c r="A1179" t="str">
        <f t="shared" si="18"/>
        <v>4_WS_3</v>
      </c>
      <c r="B1179">
        <v>4</v>
      </c>
      <c r="C1179" t="s">
        <v>18</v>
      </c>
      <c r="D1179">
        <v>3</v>
      </c>
      <c r="E1179">
        <v>79503.000000000087</v>
      </c>
      <c r="F1179">
        <v>1532.5110936733777</v>
      </c>
      <c r="G1179">
        <v>1160.8271931510078</v>
      </c>
      <c r="H1179">
        <v>2693.3382868243852</v>
      </c>
      <c r="I1179">
        <v>1.9276</v>
      </c>
      <c r="J1179">
        <v>1.06</v>
      </c>
      <c r="K1179">
        <v>3.1293000000000002</v>
      </c>
      <c r="L1179">
        <v>0.2</v>
      </c>
      <c r="M1179" t="s">
        <v>3183</v>
      </c>
      <c r="N1179" t="s">
        <v>3183</v>
      </c>
    </row>
    <row r="1180" spans="1:14" x14ac:dyDescent="0.25">
      <c r="A1180" t="str">
        <f t="shared" si="18"/>
        <v>4_WS_4</v>
      </c>
      <c r="B1180">
        <v>4</v>
      </c>
      <c r="C1180" t="s">
        <v>18</v>
      </c>
      <c r="D1180">
        <v>4</v>
      </c>
      <c r="E1180">
        <v>106033.15107975539</v>
      </c>
      <c r="F1180">
        <v>2079.2925502390053</v>
      </c>
      <c r="G1180">
        <v>1558.5616453750085</v>
      </c>
      <c r="H1180">
        <v>3637.8541956140139</v>
      </c>
      <c r="I1180">
        <v>1.9610000000000001</v>
      </c>
      <c r="J1180">
        <v>1.0680000000000001</v>
      </c>
      <c r="K1180">
        <v>3.1724999999999999</v>
      </c>
      <c r="L1180">
        <v>0.2</v>
      </c>
      <c r="M1180" t="s">
        <v>3183</v>
      </c>
      <c r="N1180" t="s">
        <v>3183</v>
      </c>
    </row>
    <row r="1181" spans="1:14" x14ac:dyDescent="0.25">
      <c r="A1181" t="str">
        <f t="shared" si="18"/>
        <v>4_WS_5</v>
      </c>
      <c r="B1181">
        <v>4</v>
      </c>
      <c r="C1181" t="s">
        <v>18</v>
      </c>
      <c r="D1181">
        <v>5</v>
      </c>
      <c r="E1181">
        <v>132529.89251536111</v>
      </c>
      <c r="F1181">
        <v>2631.6118349451194</v>
      </c>
      <c r="G1181">
        <v>1971.9214990490073</v>
      </c>
      <c r="H1181">
        <v>4603.5333339941262</v>
      </c>
      <c r="I1181">
        <v>1.9857</v>
      </c>
      <c r="J1181">
        <v>1.081</v>
      </c>
      <c r="K1181">
        <v>3.2151999999999998</v>
      </c>
      <c r="L1181">
        <v>0.2</v>
      </c>
      <c r="M1181" t="s">
        <v>3183</v>
      </c>
      <c r="N1181" t="s">
        <v>3183</v>
      </c>
    </row>
    <row r="1182" spans="1:14" x14ac:dyDescent="0.25">
      <c r="A1182" t="str">
        <f t="shared" si="18"/>
        <v>5_WS_1</v>
      </c>
      <c r="B1182">
        <v>5</v>
      </c>
      <c r="C1182" t="s">
        <v>18</v>
      </c>
      <c r="D1182">
        <v>1</v>
      </c>
      <c r="E1182">
        <v>36501.000000000036</v>
      </c>
      <c r="F1182">
        <v>650.79561586854152</v>
      </c>
      <c r="G1182">
        <v>486.38691029200186</v>
      </c>
      <c r="H1182">
        <v>1137.1825261605434</v>
      </c>
      <c r="I1182">
        <v>1.7829999999999999</v>
      </c>
      <c r="J1182">
        <v>1.333</v>
      </c>
      <c r="K1182">
        <v>2.9325000000000001</v>
      </c>
      <c r="L1182">
        <v>0.2</v>
      </c>
      <c r="M1182" t="s">
        <v>3183</v>
      </c>
      <c r="N1182" t="s">
        <v>3183</v>
      </c>
    </row>
    <row r="1183" spans="1:14" x14ac:dyDescent="0.25">
      <c r="A1183" t="str">
        <f t="shared" si="18"/>
        <v>5_WS_2</v>
      </c>
      <c r="B1183">
        <v>5</v>
      </c>
      <c r="C1183" t="s">
        <v>18</v>
      </c>
      <c r="D1183">
        <v>2</v>
      </c>
      <c r="E1183">
        <v>73001.999999999971</v>
      </c>
      <c r="F1183">
        <v>1368.9912252159818</v>
      </c>
      <c r="G1183">
        <v>984.72165644239556</v>
      </c>
      <c r="H1183">
        <v>2353.7128816583772</v>
      </c>
      <c r="I1183">
        <v>1.8753</v>
      </c>
      <c r="J1183">
        <v>1.349</v>
      </c>
      <c r="K1183">
        <v>3.0411999999999999</v>
      </c>
      <c r="L1183">
        <v>0.2</v>
      </c>
      <c r="M1183" t="s">
        <v>3183</v>
      </c>
      <c r="N1183" t="s">
        <v>3183</v>
      </c>
    </row>
    <row r="1184" spans="1:14" x14ac:dyDescent="0.25">
      <c r="A1184" t="str">
        <f t="shared" si="18"/>
        <v>5_WS_3</v>
      </c>
      <c r="B1184">
        <v>5</v>
      </c>
      <c r="C1184" t="s">
        <v>18</v>
      </c>
      <c r="D1184">
        <v>3</v>
      </c>
      <c r="E1184">
        <v>109502.99999999987</v>
      </c>
      <c r="F1184">
        <v>2110.7953447104646</v>
      </c>
      <c r="G1184">
        <v>1483.4340875783857</v>
      </c>
      <c r="H1184">
        <v>3594.2294322888501</v>
      </c>
      <c r="I1184">
        <v>1.9276</v>
      </c>
      <c r="J1184">
        <v>1.355</v>
      </c>
      <c r="K1184">
        <v>3.0994000000000002</v>
      </c>
      <c r="L1184">
        <v>0.2</v>
      </c>
      <c r="M1184" t="s">
        <v>3183</v>
      </c>
      <c r="N1184" t="s">
        <v>3183</v>
      </c>
    </row>
    <row r="1185" spans="1:14" x14ac:dyDescent="0.25">
      <c r="A1185" t="str">
        <f t="shared" si="18"/>
        <v>5_WS_4</v>
      </c>
      <c r="B1185">
        <v>5</v>
      </c>
      <c r="C1185" t="s">
        <v>18</v>
      </c>
      <c r="D1185">
        <v>4</v>
      </c>
      <c r="E1185">
        <v>146044.15107211602</v>
      </c>
      <c r="F1185">
        <v>2863.9016405522111</v>
      </c>
      <c r="G1185">
        <v>1992.7913748999742</v>
      </c>
      <c r="H1185">
        <v>4856.6930154521851</v>
      </c>
      <c r="I1185">
        <v>1.9610000000000001</v>
      </c>
      <c r="J1185">
        <v>1.365</v>
      </c>
      <c r="K1185">
        <v>3.1425999999999998</v>
      </c>
      <c r="L1185">
        <v>0.2</v>
      </c>
      <c r="M1185" t="s">
        <v>3183</v>
      </c>
      <c r="N1185" t="s">
        <v>3183</v>
      </c>
    </row>
    <row r="1186" spans="1:14" x14ac:dyDescent="0.25">
      <c r="A1186" t="str">
        <f t="shared" si="18"/>
        <v>5_WS_5</v>
      </c>
      <c r="B1186">
        <v>5</v>
      </c>
      <c r="C1186" t="s">
        <v>18</v>
      </c>
      <c r="D1186">
        <v>5</v>
      </c>
      <c r="E1186">
        <v>182539.28556292929</v>
      </c>
      <c r="F1186">
        <v>3624.6354321471722</v>
      </c>
      <c r="G1186">
        <v>2523.6917689015531</v>
      </c>
      <c r="H1186">
        <v>6148.3272010487253</v>
      </c>
      <c r="I1186">
        <v>1.9857</v>
      </c>
      <c r="J1186">
        <v>1.383</v>
      </c>
      <c r="K1186">
        <v>3.1852999999999998</v>
      </c>
      <c r="L1186">
        <v>0.2</v>
      </c>
      <c r="M1186" t="s">
        <v>3183</v>
      </c>
      <c r="N1186" t="s">
        <v>3183</v>
      </c>
    </row>
    <row r="1187" spans="1:14" x14ac:dyDescent="0.25">
      <c r="A1187" t="str">
        <f t="shared" si="18"/>
        <v>6_WS_1</v>
      </c>
      <c r="B1187">
        <v>6</v>
      </c>
      <c r="C1187" t="s">
        <v>18</v>
      </c>
      <c r="D1187">
        <v>1</v>
      </c>
      <c r="E1187">
        <v>46500.999999999971</v>
      </c>
      <c r="F1187">
        <v>829.09089979734847</v>
      </c>
      <c r="G1187">
        <v>591.69998132899866</v>
      </c>
      <c r="H1187">
        <v>1420.7908811263471</v>
      </c>
      <c r="I1187">
        <v>1.7829999999999999</v>
      </c>
      <c r="J1187">
        <v>1.621</v>
      </c>
      <c r="K1187">
        <v>2.9155000000000002</v>
      </c>
      <c r="L1187">
        <v>0.2</v>
      </c>
      <c r="M1187" t="s">
        <v>3183</v>
      </c>
      <c r="N1187" t="s">
        <v>3183</v>
      </c>
    </row>
    <row r="1188" spans="1:14" x14ac:dyDescent="0.25">
      <c r="A1188" t="str">
        <f t="shared" si="18"/>
        <v>6_WS_2</v>
      </c>
      <c r="B1188">
        <v>6</v>
      </c>
      <c r="C1188" t="s">
        <v>18</v>
      </c>
      <c r="D1188">
        <v>2</v>
      </c>
      <c r="E1188">
        <v>93001.999999999869</v>
      </c>
      <c r="F1188">
        <v>1744.047038814507</v>
      </c>
      <c r="G1188">
        <v>1198.6297657737921</v>
      </c>
      <c r="H1188">
        <v>2942.6768045882991</v>
      </c>
      <c r="I1188">
        <v>1.8753</v>
      </c>
      <c r="J1188">
        <v>1.6419999999999999</v>
      </c>
      <c r="K1188">
        <v>3.0242</v>
      </c>
      <c r="L1188">
        <v>0.2</v>
      </c>
      <c r="M1188" t="s">
        <v>3183</v>
      </c>
      <c r="N1188" t="s">
        <v>3183</v>
      </c>
    </row>
    <row r="1189" spans="1:14" x14ac:dyDescent="0.25">
      <c r="A1189" t="str">
        <f t="shared" si="18"/>
        <v>6_WS_3</v>
      </c>
      <c r="B1189">
        <v>6</v>
      </c>
      <c r="C1189" t="s">
        <v>18</v>
      </c>
      <c r="D1189">
        <v>3</v>
      </c>
      <c r="E1189">
        <v>139502.99999999968</v>
      </c>
      <c r="F1189">
        <v>2689.0795957475489</v>
      </c>
      <c r="G1189">
        <v>1806.0409820057946</v>
      </c>
      <c r="H1189">
        <v>4495.1205777533432</v>
      </c>
      <c r="I1189">
        <v>1.9276</v>
      </c>
      <c r="J1189">
        <v>1.649</v>
      </c>
      <c r="K1189">
        <v>3.0823</v>
      </c>
      <c r="L1189">
        <v>0.2</v>
      </c>
      <c r="M1189" t="s">
        <v>3183</v>
      </c>
      <c r="N1189" t="s">
        <v>3183</v>
      </c>
    </row>
    <row r="1190" spans="1:14" x14ac:dyDescent="0.25">
      <c r="A1190" t="str">
        <f t="shared" si="18"/>
        <v>6_WS_4</v>
      </c>
      <c r="B1190">
        <v>6</v>
      </c>
      <c r="C1190" t="s">
        <v>18</v>
      </c>
      <c r="D1190">
        <v>4</v>
      </c>
      <c r="E1190">
        <v>186055.15106447649</v>
      </c>
      <c r="F1190">
        <v>3648.5107308654083</v>
      </c>
      <c r="G1190">
        <v>2427.0211044250123</v>
      </c>
      <c r="H1190">
        <v>6075.5318352904205</v>
      </c>
      <c r="I1190">
        <v>1.9610000000000001</v>
      </c>
      <c r="J1190">
        <v>1.6619999999999999</v>
      </c>
      <c r="K1190">
        <v>3.1255999999999999</v>
      </c>
      <c r="L1190">
        <v>0.2</v>
      </c>
      <c r="M1190" t="s">
        <v>3183</v>
      </c>
      <c r="N1190" t="s">
        <v>3183</v>
      </c>
    </row>
    <row r="1191" spans="1:14" x14ac:dyDescent="0.25">
      <c r="A1191" t="str">
        <f t="shared" si="18"/>
        <v>6_WS_5</v>
      </c>
      <c r="B1191">
        <v>6</v>
      </c>
      <c r="C1191" t="s">
        <v>18</v>
      </c>
      <c r="D1191">
        <v>5</v>
      </c>
      <c r="E1191">
        <v>232548.67861049715</v>
      </c>
      <c r="F1191">
        <v>4617.65902934921</v>
      </c>
      <c r="G1191">
        <v>3075.4620387542368</v>
      </c>
      <c r="H1191">
        <v>7693.1210681034463</v>
      </c>
      <c r="I1191">
        <v>1.9857</v>
      </c>
      <c r="J1191">
        <v>1.6850000000000001</v>
      </c>
      <c r="K1191">
        <v>3.1682999999999999</v>
      </c>
      <c r="L1191">
        <v>0.2</v>
      </c>
      <c r="M1191" t="s">
        <v>3183</v>
      </c>
      <c r="N1191" t="s">
        <v>3183</v>
      </c>
    </row>
    <row r="1192" spans="1:14" x14ac:dyDescent="0.25">
      <c r="A1192" t="str">
        <f t="shared" si="18"/>
        <v>7_WS_1</v>
      </c>
      <c r="B1192">
        <v>7</v>
      </c>
      <c r="C1192" t="s">
        <v>18</v>
      </c>
      <c r="D1192">
        <v>1</v>
      </c>
      <c r="E1192">
        <v>56501.000000000051</v>
      </c>
      <c r="F1192">
        <v>1007.3861837261563</v>
      </c>
      <c r="G1192">
        <v>695.82975943299607</v>
      </c>
      <c r="H1192">
        <v>1703.2159431591524</v>
      </c>
      <c r="I1192">
        <v>1.7829999999999999</v>
      </c>
      <c r="J1192">
        <v>1.9059999999999999</v>
      </c>
      <c r="K1192">
        <v>2.9022999999999999</v>
      </c>
      <c r="L1192">
        <v>0.2</v>
      </c>
      <c r="M1192" t="s">
        <v>3183</v>
      </c>
      <c r="N1192" t="s">
        <v>3183</v>
      </c>
    </row>
    <row r="1193" spans="1:14" x14ac:dyDescent="0.25">
      <c r="A1193" t="str">
        <f t="shared" si="18"/>
        <v>7_WS_2</v>
      </c>
      <c r="B1193">
        <v>7</v>
      </c>
      <c r="C1193" t="s">
        <v>18</v>
      </c>
      <c r="D1193">
        <v>2</v>
      </c>
      <c r="E1193">
        <v>113001.99999999983</v>
      </c>
      <c r="F1193">
        <v>2119.102852413032</v>
      </c>
      <c r="G1193">
        <v>1410.1344132026027</v>
      </c>
      <c r="H1193">
        <v>3529.2372656156349</v>
      </c>
      <c r="I1193">
        <v>1.8753</v>
      </c>
      <c r="J1193">
        <v>1.9319999999999999</v>
      </c>
      <c r="K1193">
        <v>3.0110000000000001</v>
      </c>
      <c r="L1193">
        <v>0.2</v>
      </c>
      <c r="M1193" t="s">
        <v>3183</v>
      </c>
      <c r="N1193" t="s">
        <v>3183</v>
      </c>
    </row>
    <row r="1194" spans="1:14" x14ac:dyDescent="0.25">
      <c r="A1194" t="str">
        <f t="shared" si="18"/>
        <v>7_WS_3</v>
      </c>
      <c r="B1194">
        <v>7</v>
      </c>
      <c r="C1194" t="s">
        <v>18</v>
      </c>
      <c r="D1194">
        <v>3</v>
      </c>
      <c r="E1194">
        <v>169502.99999999968</v>
      </c>
      <c r="F1194">
        <v>3267.3638467846322</v>
      </c>
      <c r="G1194">
        <v>2125.0230798666348</v>
      </c>
      <c r="H1194">
        <v>5392.3869266512665</v>
      </c>
      <c r="I1194">
        <v>1.9276</v>
      </c>
      <c r="J1194">
        <v>1.9410000000000001</v>
      </c>
      <c r="K1194">
        <v>3.0691999999999999</v>
      </c>
      <c r="L1194">
        <v>0.2</v>
      </c>
      <c r="M1194" t="s">
        <v>3183</v>
      </c>
      <c r="N1194" t="s">
        <v>3183</v>
      </c>
    </row>
    <row r="1195" spans="1:14" x14ac:dyDescent="0.25">
      <c r="A1195" t="str">
        <f t="shared" si="18"/>
        <v>7_WS_4</v>
      </c>
      <c r="B1195">
        <v>7</v>
      </c>
      <c r="C1195" t="s">
        <v>18</v>
      </c>
      <c r="D1195">
        <v>4</v>
      </c>
      <c r="E1195">
        <v>226066.15105683717</v>
      </c>
      <c r="F1195">
        <v>4433.119821178605</v>
      </c>
      <c r="G1195">
        <v>2856.3718482250511</v>
      </c>
      <c r="H1195">
        <v>7289.4916694036565</v>
      </c>
      <c r="I1195">
        <v>1.9610000000000001</v>
      </c>
      <c r="J1195">
        <v>1.956</v>
      </c>
      <c r="K1195">
        <v>3.1124000000000001</v>
      </c>
      <c r="L1195">
        <v>0.2</v>
      </c>
      <c r="M1195" t="s">
        <v>3183</v>
      </c>
      <c r="N1195" t="s">
        <v>3183</v>
      </c>
    </row>
    <row r="1196" spans="1:14" x14ac:dyDescent="0.25">
      <c r="A1196" t="str">
        <f t="shared" si="18"/>
        <v>7_WS_5</v>
      </c>
      <c r="B1196">
        <v>7</v>
      </c>
      <c r="C1196" t="s">
        <v>18</v>
      </c>
      <c r="D1196">
        <v>5</v>
      </c>
      <c r="E1196">
        <v>282558.07165806519</v>
      </c>
      <c r="F1196">
        <v>5610.6826265512564</v>
      </c>
      <c r="G1196">
        <v>3621.0326426534575</v>
      </c>
      <c r="H1196">
        <v>9231.715269204713</v>
      </c>
      <c r="I1196">
        <v>1.9857</v>
      </c>
      <c r="J1196">
        <v>1.984</v>
      </c>
      <c r="K1196">
        <v>3.1551</v>
      </c>
      <c r="L1196">
        <v>0.2</v>
      </c>
      <c r="M1196" t="s">
        <v>3183</v>
      </c>
      <c r="N1196" t="s">
        <v>3183</v>
      </c>
    </row>
    <row r="1197" spans="1:14" x14ac:dyDescent="0.25">
      <c r="A1197" t="str">
        <f t="shared" si="18"/>
        <v>8_WS_1</v>
      </c>
      <c r="B1197">
        <v>8</v>
      </c>
      <c r="C1197" t="s">
        <v>18</v>
      </c>
      <c r="D1197">
        <v>1</v>
      </c>
      <c r="E1197">
        <v>68625.000000000073</v>
      </c>
      <c r="F1197">
        <v>1223.5513859614425</v>
      </c>
      <c r="G1197">
        <v>823.62539619699544</v>
      </c>
      <c r="H1197">
        <v>2047.1767821584381</v>
      </c>
      <c r="I1197">
        <v>1.7829999999999999</v>
      </c>
      <c r="J1197">
        <v>2.2570000000000001</v>
      </c>
      <c r="K1197">
        <v>2.8938000000000001</v>
      </c>
      <c r="L1197">
        <v>0.2</v>
      </c>
      <c r="M1197" t="s">
        <v>3183</v>
      </c>
      <c r="N1197" t="s">
        <v>3183</v>
      </c>
    </row>
    <row r="1198" spans="1:14" x14ac:dyDescent="0.25">
      <c r="A1198" t="str">
        <f t="shared" si="18"/>
        <v>8_WS_2</v>
      </c>
      <c r="B1198">
        <v>8</v>
      </c>
      <c r="C1198" t="s">
        <v>18</v>
      </c>
      <c r="D1198">
        <v>2</v>
      </c>
      <c r="E1198">
        <v>137250.00000000006</v>
      </c>
      <c r="F1198">
        <v>2573.8205208198897</v>
      </c>
      <c r="G1198">
        <v>1669.7082986834071</v>
      </c>
      <c r="H1198">
        <v>4243.5288195032972</v>
      </c>
      <c r="I1198">
        <v>1.8753</v>
      </c>
      <c r="J1198">
        <v>2.2869999999999999</v>
      </c>
      <c r="K1198">
        <v>3.0024999999999999</v>
      </c>
      <c r="L1198">
        <v>0.2</v>
      </c>
      <c r="M1198" t="s">
        <v>3183</v>
      </c>
      <c r="N1198" t="s">
        <v>3183</v>
      </c>
    </row>
    <row r="1199" spans="1:14" x14ac:dyDescent="0.25">
      <c r="A1199" t="str">
        <f t="shared" si="18"/>
        <v>8_WS_3</v>
      </c>
      <c r="B1199">
        <v>8</v>
      </c>
      <c r="C1199" t="s">
        <v>18</v>
      </c>
      <c r="D1199">
        <v>3</v>
      </c>
      <c r="E1199">
        <v>205875.00000000012</v>
      </c>
      <c r="F1199">
        <v>3968.4756727419999</v>
      </c>
      <c r="G1199">
        <v>2516.5011090594667</v>
      </c>
      <c r="H1199">
        <v>6484.9767818014661</v>
      </c>
      <c r="I1199">
        <v>1.9276</v>
      </c>
      <c r="J1199">
        <v>2.298</v>
      </c>
      <c r="K1199">
        <v>3.0606</v>
      </c>
      <c r="L1199">
        <v>0.2</v>
      </c>
      <c r="M1199" t="s">
        <v>3183</v>
      </c>
      <c r="N1199" t="s">
        <v>3183</v>
      </c>
    </row>
    <row r="1200" spans="1:14" x14ac:dyDescent="0.25">
      <c r="A1200" t="str">
        <f t="shared" si="18"/>
        <v>8_WS_4</v>
      </c>
      <c r="B1200">
        <v>8</v>
      </c>
      <c r="C1200" t="s">
        <v>18</v>
      </c>
      <c r="D1200">
        <v>4</v>
      </c>
      <c r="E1200">
        <v>274575.48744757584</v>
      </c>
      <c r="F1200">
        <v>5384.3798822743274</v>
      </c>
      <c r="G1200">
        <v>3383.3023065251223</v>
      </c>
      <c r="H1200">
        <v>8767.6821887994502</v>
      </c>
      <c r="I1200">
        <v>1.9610000000000001</v>
      </c>
      <c r="J1200">
        <v>2.3170000000000002</v>
      </c>
      <c r="K1200">
        <v>3.1038999999999999</v>
      </c>
      <c r="L1200">
        <v>0.2</v>
      </c>
      <c r="M1200" t="s">
        <v>3183</v>
      </c>
      <c r="N1200" t="s">
        <v>3183</v>
      </c>
    </row>
    <row r="1201" spans="1:14" x14ac:dyDescent="0.25">
      <c r="A1201" t="str">
        <f t="shared" si="18"/>
        <v>8_WS_5</v>
      </c>
      <c r="B1201">
        <v>8</v>
      </c>
      <c r="C1201" t="s">
        <v>18</v>
      </c>
      <c r="D1201">
        <v>5</v>
      </c>
      <c r="E1201">
        <v>343189.45978893724</v>
      </c>
      <c r="F1201">
        <v>6814.624435798999</v>
      </c>
      <c r="G1201">
        <v>4290.5965656207482</v>
      </c>
      <c r="H1201">
        <v>11105.221001419748</v>
      </c>
      <c r="I1201">
        <v>1.9857</v>
      </c>
      <c r="J1201">
        <v>2.351</v>
      </c>
      <c r="K1201">
        <v>3.1465999999999998</v>
      </c>
      <c r="L1201">
        <v>0.2</v>
      </c>
      <c r="M1201" t="s">
        <v>3183</v>
      </c>
      <c r="N1201" t="s">
        <v>3183</v>
      </c>
    </row>
    <row r="1202" spans="1:14" x14ac:dyDescent="0.25">
      <c r="A1202" t="str">
        <f t="shared" si="18"/>
        <v>9_WS_1</v>
      </c>
      <c r="B1202">
        <v>9</v>
      </c>
      <c r="C1202" t="s">
        <v>18</v>
      </c>
      <c r="D1202">
        <v>1</v>
      </c>
      <c r="E1202">
        <v>80894.999999999985</v>
      </c>
      <c r="F1202">
        <v>1401.5814253442454</v>
      </c>
      <c r="G1202">
        <v>801.93274772499615</v>
      </c>
      <c r="H1202">
        <v>2203.5141730692417</v>
      </c>
      <c r="I1202">
        <v>1.7325999999999999</v>
      </c>
      <c r="J1202">
        <v>2.1970000000000001</v>
      </c>
      <c r="K1202">
        <v>2.4477000000000002</v>
      </c>
      <c r="L1202">
        <v>0.65</v>
      </c>
      <c r="M1202" t="s">
        <v>3183</v>
      </c>
      <c r="N1202" t="s">
        <v>3183</v>
      </c>
    </row>
    <row r="1203" spans="1:14" x14ac:dyDescent="0.25">
      <c r="A1203" t="str">
        <f t="shared" si="18"/>
        <v>9_WS_2</v>
      </c>
      <c r="B1203">
        <v>9</v>
      </c>
      <c r="C1203" t="s">
        <v>18</v>
      </c>
      <c r="D1203">
        <v>2</v>
      </c>
      <c r="E1203">
        <v>161789.99999999997</v>
      </c>
      <c r="F1203">
        <v>2950.4905278936062</v>
      </c>
      <c r="G1203">
        <v>1626.5057090449836</v>
      </c>
      <c r="H1203">
        <v>4576.9962369385903</v>
      </c>
      <c r="I1203">
        <v>1.8237000000000001</v>
      </c>
      <c r="J1203">
        <v>2.2280000000000002</v>
      </c>
      <c r="K1203">
        <v>2.5528</v>
      </c>
      <c r="L1203">
        <v>0.65</v>
      </c>
      <c r="M1203" t="s">
        <v>3183</v>
      </c>
      <c r="N1203" t="s">
        <v>3183</v>
      </c>
    </row>
    <row r="1204" spans="1:14" x14ac:dyDescent="0.25">
      <c r="A1204" t="str">
        <f t="shared" si="18"/>
        <v>9_WS_3</v>
      </c>
      <c r="B1204">
        <v>9</v>
      </c>
      <c r="C1204" t="s">
        <v>18</v>
      </c>
      <c r="D1204">
        <v>3</v>
      </c>
      <c r="E1204">
        <v>242685.00000000003</v>
      </c>
      <c r="F1204">
        <v>4551.9062235721649</v>
      </c>
      <c r="G1204">
        <v>2451.7943538449481</v>
      </c>
      <c r="H1204">
        <v>7003.700577417113</v>
      </c>
      <c r="I1204">
        <v>1.8755999999999999</v>
      </c>
      <c r="J1204">
        <v>2.2389999999999999</v>
      </c>
      <c r="K1204">
        <v>2.6097000000000001</v>
      </c>
      <c r="L1204">
        <v>0.65</v>
      </c>
      <c r="M1204" t="s">
        <v>3183</v>
      </c>
      <c r="N1204" t="s">
        <v>3183</v>
      </c>
    </row>
    <row r="1205" spans="1:14" x14ac:dyDescent="0.25">
      <c r="A1205" t="str">
        <f t="shared" si="18"/>
        <v>9_WS_4</v>
      </c>
      <c r="B1205">
        <v>9</v>
      </c>
      <c r="C1205" t="s">
        <v>18</v>
      </c>
      <c r="D1205">
        <v>4</v>
      </c>
      <c r="E1205">
        <v>323654.05203647277</v>
      </c>
      <c r="F1205">
        <v>6178.318520506502</v>
      </c>
      <c r="G1205">
        <v>3297.3246273249169</v>
      </c>
      <c r="H1205">
        <v>9475.6431478314189</v>
      </c>
      <c r="I1205">
        <v>1.9089</v>
      </c>
      <c r="J1205">
        <v>2.258</v>
      </c>
      <c r="K1205">
        <v>2.6516000000000002</v>
      </c>
      <c r="L1205">
        <v>0.65</v>
      </c>
      <c r="M1205" t="s">
        <v>3183</v>
      </c>
      <c r="N1205" t="s">
        <v>3183</v>
      </c>
    </row>
    <row r="1206" spans="1:14" x14ac:dyDescent="0.25">
      <c r="A1206" t="str">
        <f t="shared" si="18"/>
        <v>9_WS_5</v>
      </c>
      <c r="B1206">
        <v>9</v>
      </c>
      <c r="C1206" t="s">
        <v>18</v>
      </c>
      <c r="D1206">
        <v>5</v>
      </c>
      <c r="E1206">
        <v>404537.55156752799</v>
      </c>
      <c r="F1206">
        <v>7820.6297304114332</v>
      </c>
      <c r="G1206">
        <v>4183.822430074908</v>
      </c>
      <c r="H1206">
        <v>12004.45216048634</v>
      </c>
      <c r="I1206">
        <v>1.9332</v>
      </c>
      <c r="J1206">
        <v>2.2930000000000001</v>
      </c>
      <c r="K1206">
        <v>2.6913</v>
      </c>
      <c r="L1206">
        <v>0.65</v>
      </c>
      <c r="M1206" t="s">
        <v>3183</v>
      </c>
      <c r="N1206" t="s">
        <v>3183</v>
      </c>
    </row>
    <row r="1207" spans="1:14" x14ac:dyDescent="0.25">
      <c r="A1207" t="str">
        <f t="shared" si="18"/>
        <v>10_WS_1</v>
      </c>
      <c r="B1207">
        <v>10</v>
      </c>
      <c r="C1207" t="s">
        <v>18</v>
      </c>
      <c r="D1207">
        <v>1</v>
      </c>
      <c r="E1207">
        <v>94751.000000000073</v>
      </c>
      <c r="F1207">
        <v>1641.6495658914969</v>
      </c>
      <c r="G1207">
        <v>884.85256280999999</v>
      </c>
      <c r="H1207">
        <v>2526.502128701497</v>
      </c>
      <c r="I1207">
        <v>1.7325999999999999</v>
      </c>
      <c r="J1207">
        <v>2.4239999999999999</v>
      </c>
      <c r="K1207">
        <v>2.4331</v>
      </c>
      <c r="L1207">
        <v>0.65</v>
      </c>
      <c r="M1207" t="s">
        <v>3183</v>
      </c>
      <c r="N1207" t="s">
        <v>3183</v>
      </c>
    </row>
    <row r="1208" spans="1:14" x14ac:dyDescent="0.25">
      <c r="A1208" t="str">
        <f t="shared" si="18"/>
        <v>10_WS_2</v>
      </c>
      <c r="B1208">
        <v>10</v>
      </c>
      <c r="C1208" t="s">
        <v>18</v>
      </c>
      <c r="D1208">
        <v>2</v>
      </c>
      <c r="E1208">
        <v>189501.99999999968</v>
      </c>
      <c r="F1208">
        <v>3455.8616479194934</v>
      </c>
      <c r="G1208">
        <v>1794.8557463219865</v>
      </c>
      <c r="H1208">
        <v>5250.7173942414802</v>
      </c>
      <c r="I1208">
        <v>1.8237000000000001</v>
      </c>
      <c r="J1208">
        <v>2.4590000000000001</v>
      </c>
      <c r="K1208">
        <v>2.5375000000000001</v>
      </c>
      <c r="L1208">
        <v>0.65</v>
      </c>
      <c r="M1208" t="s">
        <v>3183</v>
      </c>
      <c r="N1208" t="s">
        <v>3183</v>
      </c>
    </row>
    <row r="1209" spans="1:14" x14ac:dyDescent="0.25">
      <c r="A1209" t="str">
        <f t="shared" si="18"/>
        <v>10_WS_3</v>
      </c>
      <c r="B1209">
        <v>10</v>
      </c>
      <c r="C1209" t="s">
        <v>18</v>
      </c>
      <c r="D1209">
        <v>3</v>
      </c>
      <c r="E1209">
        <v>284252.99999999988</v>
      </c>
      <c r="F1209">
        <v>5331.5738499250319</v>
      </c>
      <c r="G1209">
        <v>2705.6539702020023</v>
      </c>
      <c r="H1209">
        <v>8037.2278201270346</v>
      </c>
      <c r="I1209">
        <v>1.8755999999999999</v>
      </c>
      <c r="J1209">
        <v>2.4710000000000001</v>
      </c>
      <c r="K1209">
        <v>2.5941999999999998</v>
      </c>
      <c r="L1209">
        <v>0.65</v>
      </c>
      <c r="M1209" t="s">
        <v>3183</v>
      </c>
      <c r="N1209" t="s">
        <v>3183</v>
      </c>
    </row>
    <row r="1210" spans="1:14" x14ac:dyDescent="0.25">
      <c r="A1210" t="str">
        <f t="shared" si="18"/>
        <v>10_WS_4</v>
      </c>
      <c r="B1210">
        <v>10</v>
      </c>
      <c r="C1210" t="s">
        <v>18</v>
      </c>
      <c r="D1210">
        <v>4</v>
      </c>
      <c r="E1210">
        <v>379090.73594793049</v>
      </c>
      <c r="F1210">
        <v>7236.5641651092274</v>
      </c>
      <c r="G1210">
        <v>3638.9776468500527</v>
      </c>
      <c r="H1210">
        <v>10875.54181195928</v>
      </c>
      <c r="I1210">
        <v>1.9089</v>
      </c>
      <c r="J1210">
        <v>2.492</v>
      </c>
      <c r="K1210">
        <v>2.6356000000000002</v>
      </c>
      <c r="L1210">
        <v>0.65</v>
      </c>
      <c r="M1210" t="s">
        <v>3183</v>
      </c>
      <c r="N1210" t="s">
        <v>3183</v>
      </c>
    </row>
    <row r="1211" spans="1:14" x14ac:dyDescent="0.25">
      <c r="A1211" t="str">
        <f t="shared" si="18"/>
        <v>10_WS_5</v>
      </c>
      <c r="B1211">
        <v>10</v>
      </c>
      <c r="C1211" t="s">
        <v>18</v>
      </c>
      <c r="D1211">
        <v>5</v>
      </c>
      <c r="E1211">
        <v>473828.26563538995</v>
      </c>
      <c r="F1211">
        <v>9160.1766189036825</v>
      </c>
      <c r="G1211">
        <v>4617.8924950380806</v>
      </c>
      <c r="H1211">
        <v>13778.069113941763</v>
      </c>
      <c r="I1211">
        <v>1.9332</v>
      </c>
      <c r="J1211">
        <v>2.5299999999999998</v>
      </c>
      <c r="K1211">
        <v>2.6745000000000001</v>
      </c>
      <c r="L1211">
        <v>0.65</v>
      </c>
      <c r="M1211" t="s">
        <v>3183</v>
      </c>
      <c r="N1211" t="s">
        <v>3183</v>
      </c>
    </row>
    <row r="1212" spans="1:14" x14ac:dyDescent="0.25">
      <c r="A1212" t="str">
        <f t="shared" si="18"/>
        <v>11_WS_1</v>
      </c>
      <c r="B1212">
        <v>11</v>
      </c>
      <c r="C1212" t="s">
        <v>18</v>
      </c>
      <c r="D1212">
        <v>1</v>
      </c>
      <c r="E1212">
        <v>116250.9999999999</v>
      </c>
      <c r="F1212">
        <v>2014.1571454069349</v>
      </c>
      <c r="G1212">
        <v>1014.5404600249942</v>
      </c>
      <c r="H1212">
        <v>3028.6976054319293</v>
      </c>
      <c r="I1212">
        <v>1.7325999999999999</v>
      </c>
      <c r="J1212">
        <v>2.78</v>
      </c>
      <c r="K1212">
        <v>2.4182999999999999</v>
      </c>
      <c r="L1212">
        <v>0.65</v>
      </c>
      <c r="M1212" t="s">
        <v>3183</v>
      </c>
      <c r="N1212" t="s">
        <v>3183</v>
      </c>
    </row>
    <row r="1213" spans="1:14" x14ac:dyDescent="0.25">
      <c r="A1213" t="str">
        <f t="shared" si="18"/>
        <v>11_WS_2</v>
      </c>
      <c r="B1213">
        <v>11</v>
      </c>
      <c r="C1213" t="s">
        <v>18</v>
      </c>
      <c r="D1213">
        <v>2</v>
      </c>
      <c r="E1213">
        <v>232501.99999999974</v>
      </c>
      <c r="F1213">
        <v>4240.033059622474</v>
      </c>
      <c r="G1213">
        <v>2058.1580749450086</v>
      </c>
      <c r="H1213">
        <v>6298.1911345674825</v>
      </c>
      <c r="I1213">
        <v>1.8237000000000001</v>
      </c>
      <c r="J1213">
        <v>2.819</v>
      </c>
      <c r="K1213">
        <v>2.5219</v>
      </c>
      <c r="L1213">
        <v>0.65</v>
      </c>
      <c r="M1213" t="s">
        <v>3183</v>
      </c>
      <c r="N1213" t="s">
        <v>3183</v>
      </c>
    </row>
    <row r="1214" spans="1:14" x14ac:dyDescent="0.25">
      <c r="A1214" t="str">
        <f t="shared" si="18"/>
        <v>11_WS_3</v>
      </c>
      <c r="B1214">
        <v>11</v>
      </c>
      <c r="C1214" t="s">
        <v>18</v>
      </c>
      <c r="D1214">
        <v>3</v>
      </c>
      <c r="E1214">
        <v>348752.99999999959</v>
      </c>
      <c r="F1214">
        <v>6541.3641188761685</v>
      </c>
      <c r="G1214">
        <v>3102.6948525450193</v>
      </c>
      <c r="H1214">
        <v>9644.0589714211874</v>
      </c>
      <c r="I1214">
        <v>1.8755999999999999</v>
      </c>
      <c r="J1214">
        <v>2.8340000000000001</v>
      </c>
      <c r="K1214">
        <v>2.5783</v>
      </c>
      <c r="L1214">
        <v>0.65</v>
      </c>
      <c r="M1214" t="s">
        <v>3183</v>
      </c>
      <c r="N1214" t="s">
        <v>3183</v>
      </c>
    </row>
    <row r="1215" spans="1:14" x14ac:dyDescent="0.25">
      <c r="A1215" t="str">
        <f t="shared" si="18"/>
        <v>11_WS_4</v>
      </c>
      <c r="B1215">
        <v>11</v>
      </c>
      <c r="C1215" t="s">
        <v>18</v>
      </c>
      <c r="D1215">
        <v>4</v>
      </c>
      <c r="E1215">
        <v>465110.41724818508</v>
      </c>
      <c r="F1215">
        <v>8878.6168036022191</v>
      </c>
      <c r="G1215">
        <v>4173.3292180250073</v>
      </c>
      <c r="H1215">
        <v>13051.946021627227</v>
      </c>
      <c r="I1215">
        <v>1.9089</v>
      </c>
      <c r="J1215">
        <v>2.8580000000000001</v>
      </c>
      <c r="K1215">
        <v>2.6192000000000002</v>
      </c>
      <c r="L1215">
        <v>0.65</v>
      </c>
      <c r="M1215" t="s">
        <v>3183</v>
      </c>
      <c r="N1215" t="s">
        <v>3183</v>
      </c>
    </row>
    <row r="1216" spans="1:14" x14ac:dyDescent="0.25">
      <c r="A1216" t="str">
        <f t="shared" si="18"/>
        <v>11_WS_5</v>
      </c>
      <c r="B1216">
        <v>11</v>
      </c>
      <c r="C1216" t="s">
        <v>18</v>
      </c>
      <c r="D1216">
        <v>5</v>
      </c>
      <c r="E1216">
        <v>581344.89037983259</v>
      </c>
      <c r="F1216">
        <v>11238.717186353402</v>
      </c>
      <c r="G1216">
        <v>5296.7866057749634</v>
      </c>
      <c r="H1216">
        <v>16535.503792128366</v>
      </c>
      <c r="I1216">
        <v>1.9332</v>
      </c>
      <c r="J1216">
        <v>2.9020000000000001</v>
      </c>
      <c r="K1216">
        <v>2.6574</v>
      </c>
      <c r="L1216">
        <v>0.65</v>
      </c>
      <c r="M1216" t="s">
        <v>3183</v>
      </c>
      <c r="N1216" t="s">
        <v>3183</v>
      </c>
    </row>
    <row r="1217" spans="1:14" x14ac:dyDescent="0.25">
      <c r="A1217" t="str">
        <f t="shared" si="18"/>
        <v>12_WS_1</v>
      </c>
      <c r="B1217">
        <v>12</v>
      </c>
      <c r="C1217" t="s">
        <v>18</v>
      </c>
      <c r="D1217">
        <v>1</v>
      </c>
      <c r="E1217">
        <v>141251</v>
      </c>
      <c r="F1217">
        <v>2447.3054936807025</v>
      </c>
      <c r="G1217">
        <v>1164.7838742849997</v>
      </c>
      <c r="H1217">
        <v>3612.089367965702</v>
      </c>
      <c r="I1217">
        <v>1.7325999999999999</v>
      </c>
      <c r="J1217">
        <v>3.1909999999999998</v>
      </c>
      <c r="K1217">
        <v>2.4062999999999999</v>
      </c>
      <c r="L1217">
        <v>0.65</v>
      </c>
      <c r="M1217" t="s">
        <v>3183</v>
      </c>
      <c r="N1217" t="s">
        <v>3183</v>
      </c>
    </row>
    <row r="1218" spans="1:14" x14ac:dyDescent="0.25">
      <c r="A1218" t="str">
        <f t="shared" si="18"/>
        <v>12_WS_2</v>
      </c>
      <c r="B1218">
        <v>12</v>
      </c>
      <c r="C1218" t="s">
        <v>18</v>
      </c>
      <c r="D1218">
        <v>2</v>
      </c>
      <c r="E1218">
        <v>282501.99999999977</v>
      </c>
      <c r="F1218">
        <v>5151.8602825329153</v>
      </c>
      <c r="G1218">
        <v>2363.1936753169703</v>
      </c>
      <c r="H1218">
        <v>7515.0539578498856</v>
      </c>
      <c r="I1218">
        <v>1.8237000000000001</v>
      </c>
      <c r="J1218">
        <v>3.2370000000000001</v>
      </c>
      <c r="K1218">
        <v>2.5093000000000001</v>
      </c>
      <c r="L1218">
        <v>0.65</v>
      </c>
      <c r="M1218" t="s">
        <v>3183</v>
      </c>
      <c r="N1218" t="s">
        <v>3183</v>
      </c>
    </row>
    <row r="1219" spans="1:14" x14ac:dyDescent="0.25">
      <c r="A1219" t="str">
        <f t="shared" si="18"/>
        <v>12_WS_3</v>
      </c>
      <c r="B1219">
        <v>12</v>
      </c>
      <c r="C1219" t="s">
        <v>18</v>
      </c>
      <c r="D1219">
        <v>3</v>
      </c>
      <c r="E1219">
        <v>423752.99999999965</v>
      </c>
      <c r="F1219">
        <v>7948.096989749557</v>
      </c>
      <c r="G1219">
        <v>3562.666430996961</v>
      </c>
      <c r="H1219">
        <v>11510.763420746518</v>
      </c>
      <c r="I1219">
        <v>1.8755999999999999</v>
      </c>
      <c r="J1219">
        <v>3.254</v>
      </c>
      <c r="K1219">
        <v>2.5655000000000001</v>
      </c>
      <c r="L1219">
        <v>0.65</v>
      </c>
      <c r="M1219" t="s">
        <v>3183</v>
      </c>
      <c r="N1219" t="s">
        <v>3183</v>
      </c>
    </row>
    <row r="1220" spans="1:14" x14ac:dyDescent="0.25">
      <c r="A1220" t="str">
        <f t="shared" si="18"/>
        <v>12_WS_4</v>
      </c>
      <c r="B1220">
        <v>12</v>
      </c>
      <c r="C1220" t="s">
        <v>18</v>
      </c>
      <c r="D1220">
        <v>4</v>
      </c>
      <c r="E1220">
        <v>565133.30248104013</v>
      </c>
      <c r="F1220">
        <v>10787.980336733588</v>
      </c>
      <c r="G1220">
        <v>4792.3749857249832</v>
      </c>
      <c r="H1220">
        <v>15580.35532245857</v>
      </c>
      <c r="I1220">
        <v>1.9089</v>
      </c>
      <c r="J1220">
        <v>3.282</v>
      </c>
      <c r="K1220">
        <v>2.6061000000000001</v>
      </c>
      <c r="L1220">
        <v>0.65</v>
      </c>
      <c r="M1220" t="s">
        <v>3183</v>
      </c>
      <c r="N1220" t="s">
        <v>3183</v>
      </c>
    </row>
    <row r="1221" spans="1:14" x14ac:dyDescent="0.25">
      <c r="A1221" t="str">
        <f t="shared" si="18"/>
        <v>12_WS_5</v>
      </c>
      <c r="B1221">
        <v>12</v>
      </c>
      <c r="C1221" t="s">
        <v>18</v>
      </c>
      <c r="D1221">
        <v>5</v>
      </c>
      <c r="E1221">
        <v>706364.22147802601</v>
      </c>
      <c r="F1221">
        <v>13655.624822922879</v>
      </c>
      <c r="G1221">
        <v>6083.2844444429275</v>
      </c>
      <c r="H1221">
        <v>19738.909267365805</v>
      </c>
      <c r="I1221">
        <v>1.9332</v>
      </c>
      <c r="J1221">
        <v>3.3330000000000002</v>
      </c>
      <c r="K1221">
        <v>2.6436000000000002</v>
      </c>
      <c r="L1221">
        <v>0.65</v>
      </c>
      <c r="M1221" t="s">
        <v>3183</v>
      </c>
      <c r="N1221" t="s">
        <v>3183</v>
      </c>
    </row>
    <row r="1222" spans="1:14" x14ac:dyDescent="0.25">
      <c r="A1222" t="str">
        <f t="shared" si="18"/>
        <v>13_WS_1</v>
      </c>
      <c r="B1222">
        <v>13</v>
      </c>
      <c r="C1222" t="s">
        <v>18</v>
      </c>
      <c r="D1222">
        <v>1</v>
      </c>
      <c r="E1222">
        <v>166250.99999999997</v>
      </c>
      <c r="F1222">
        <v>2880.4538419544656</v>
      </c>
      <c r="G1222">
        <v>1315.0272885449933</v>
      </c>
      <c r="H1222">
        <v>4195.4811304994591</v>
      </c>
      <c r="I1222">
        <v>1.7325999999999999</v>
      </c>
      <c r="J1222">
        <v>3.6030000000000002</v>
      </c>
      <c r="K1222">
        <v>2.3978999999999999</v>
      </c>
      <c r="L1222">
        <v>0.65</v>
      </c>
      <c r="M1222" t="s">
        <v>3183</v>
      </c>
      <c r="N1222" t="s">
        <v>3183</v>
      </c>
    </row>
    <row r="1223" spans="1:14" x14ac:dyDescent="0.25">
      <c r="A1223" t="str">
        <f t="shared" si="18"/>
        <v>13_WS_2</v>
      </c>
      <c r="B1223">
        <v>13</v>
      </c>
      <c r="C1223" t="s">
        <v>18</v>
      </c>
      <c r="D1223">
        <v>2</v>
      </c>
      <c r="E1223">
        <v>332501.99999999994</v>
      </c>
      <c r="F1223">
        <v>6063.6875054433667</v>
      </c>
      <c r="G1223">
        <v>2668.2292756890042</v>
      </c>
      <c r="H1223">
        <v>8731.9167811323714</v>
      </c>
      <c r="I1223">
        <v>1.8237000000000001</v>
      </c>
      <c r="J1223">
        <v>3.6549999999999998</v>
      </c>
      <c r="K1223">
        <v>2.5005000000000002</v>
      </c>
      <c r="L1223">
        <v>0.65</v>
      </c>
      <c r="M1223" t="s">
        <v>3183</v>
      </c>
      <c r="N1223" t="s">
        <v>3183</v>
      </c>
    </row>
    <row r="1224" spans="1:14" x14ac:dyDescent="0.25">
      <c r="A1224" t="str">
        <f t="shared" ref="A1224:A1287" si="19">B1224&amp;"_"&amp;C1224&amp;"_"&amp;D1224</f>
        <v>13_WS_3</v>
      </c>
      <c r="B1224">
        <v>13</v>
      </c>
      <c r="C1224" t="s">
        <v>18</v>
      </c>
      <c r="D1224">
        <v>3</v>
      </c>
      <c r="E1224">
        <v>498752.99999999924</v>
      </c>
      <c r="F1224">
        <v>9354.829860622971</v>
      </c>
      <c r="G1224">
        <v>4022.6380094490578</v>
      </c>
      <c r="H1224">
        <v>13377.467870072029</v>
      </c>
      <c r="I1224">
        <v>1.8755999999999999</v>
      </c>
      <c r="J1224">
        <v>3.6739999999999999</v>
      </c>
      <c r="K1224">
        <v>2.5565000000000002</v>
      </c>
      <c r="L1224">
        <v>0.65</v>
      </c>
      <c r="M1224" t="s">
        <v>3183</v>
      </c>
      <c r="N1224" t="s">
        <v>3183</v>
      </c>
    </row>
    <row r="1225" spans="1:14" x14ac:dyDescent="0.25">
      <c r="A1225" t="str">
        <f t="shared" si="19"/>
        <v>13_WS_4</v>
      </c>
      <c r="B1225">
        <v>13</v>
      </c>
      <c r="C1225" t="s">
        <v>18</v>
      </c>
      <c r="D1225">
        <v>4</v>
      </c>
      <c r="E1225">
        <v>665156.18771389511</v>
      </c>
      <c r="F1225">
        <v>12697.343869864979</v>
      </c>
      <c r="G1225">
        <v>5411.4207534250399</v>
      </c>
      <c r="H1225">
        <v>18108.764623290019</v>
      </c>
      <c r="I1225">
        <v>1.9089</v>
      </c>
      <c r="J1225">
        <v>3.706</v>
      </c>
      <c r="K1225">
        <v>2.5969000000000002</v>
      </c>
      <c r="L1225">
        <v>0.65</v>
      </c>
      <c r="M1225" t="s">
        <v>3183</v>
      </c>
      <c r="N1225" t="s">
        <v>3183</v>
      </c>
    </row>
    <row r="1226" spans="1:14" x14ac:dyDescent="0.25">
      <c r="A1226" t="str">
        <f t="shared" si="19"/>
        <v>13_WS_5</v>
      </c>
      <c r="B1226">
        <v>13</v>
      </c>
      <c r="C1226" t="s">
        <v>18</v>
      </c>
      <c r="D1226">
        <v>5</v>
      </c>
      <c r="E1226">
        <v>831383.55257621862</v>
      </c>
      <c r="F1226">
        <v>16072.532459492348</v>
      </c>
      <c r="G1226">
        <v>6869.782283111138</v>
      </c>
      <c r="H1226">
        <v>22942.314742603485</v>
      </c>
      <c r="I1226">
        <v>1.9332</v>
      </c>
      <c r="J1226">
        <v>3.7639999999999998</v>
      </c>
      <c r="K1226">
        <v>2.6339000000000001</v>
      </c>
      <c r="L1226">
        <v>0.65</v>
      </c>
      <c r="M1226" t="s">
        <v>3183</v>
      </c>
      <c r="N1226" t="s">
        <v>3183</v>
      </c>
    </row>
    <row r="1227" spans="1:14" x14ac:dyDescent="0.25">
      <c r="A1227" t="str">
        <f t="shared" si="19"/>
        <v>14_WS_1</v>
      </c>
      <c r="B1227">
        <v>14</v>
      </c>
      <c r="C1227" t="s">
        <v>18</v>
      </c>
      <c r="D1227">
        <v>1</v>
      </c>
      <c r="E1227">
        <v>191250.99999999994</v>
      </c>
      <c r="F1227">
        <v>3313.6021902282268</v>
      </c>
      <c r="G1227">
        <v>1465.2707028050033</v>
      </c>
      <c r="H1227">
        <v>4778.87289303323</v>
      </c>
      <c r="I1227">
        <v>1.7325999999999999</v>
      </c>
      <c r="J1227">
        <v>4.0140000000000002</v>
      </c>
      <c r="K1227">
        <v>2.3917999999999999</v>
      </c>
      <c r="L1227">
        <v>0.65</v>
      </c>
      <c r="M1227" t="s">
        <v>3183</v>
      </c>
      <c r="N1227" t="s">
        <v>3183</v>
      </c>
    </row>
    <row r="1228" spans="1:14" x14ac:dyDescent="0.25">
      <c r="A1228" t="str">
        <f t="shared" si="19"/>
        <v>14_WS_2</v>
      </c>
      <c r="B1228">
        <v>14</v>
      </c>
      <c r="C1228" t="s">
        <v>18</v>
      </c>
      <c r="D1228">
        <v>2</v>
      </c>
      <c r="E1228">
        <v>382501.99999999948</v>
      </c>
      <c r="F1228">
        <v>6975.5147283537917</v>
      </c>
      <c r="G1228">
        <v>2973.2648760609914</v>
      </c>
      <c r="H1228">
        <v>9948.7796044147835</v>
      </c>
      <c r="I1228">
        <v>1.8237000000000001</v>
      </c>
      <c r="J1228">
        <v>4.0730000000000004</v>
      </c>
      <c r="K1228">
        <v>2.4940000000000002</v>
      </c>
      <c r="L1228">
        <v>0.65</v>
      </c>
      <c r="M1228" t="s">
        <v>3183</v>
      </c>
      <c r="N1228" t="s">
        <v>3183</v>
      </c>
    </row>
    <row r="1229" spans="1:14" x14ac:dyDescent="0.25">
      <c r="A1229" t="str">
        <f t="shared" si="19"/>
        <v>14_WS_3</v>
      </c>
      <c r="B1229">
        <v>14</v>
      </c>
      <c r="C1229" t="s">
        <v>18</v>
      </c>
      <c r="D1229">
        <v>3</v>
      </c>
      <c r="E1229">
        <v>573752.99999999965</v>
      </c>
      <c r="F1229">
        <v>10761.562731496369</v>
      </c>
      <c r="G1229">
        <v>4482.6095879009845</v>
      </c>
      <c r="H1229">
        <v>15244.172319397354</v>
      </c>
      <c r="I1229">
        <v>1.8755999999999999</v>
      </c>
      <c r="J1229">
        <v>4.0940000000000003</v>
      </c>
      <c r="K1229">
        <v>2.5499000000000001</v>
      </c>
      <c r="L1229">
        <v>0.65</v>
      </c>
      <c r="M1229" t="s">
        <v>3183</v>
      </c>
      <c r="N1229" t="s">
        <v>3183</v>
      </c>
    </row>
    <row r="1230" spans="1:14" x14ac:dyDescent="0.25">
      <c r="A1230" t="str">
        <f t="shared" si="19"/>
        <v>14_WS_4</v>
      </c>
      <c r="B1230">
        <v>14</v>
      </c>
      <c r="C1230" t="s">
        <v>18</v>
      </c>
      <c r="D1230">
        <v>4</v>
      </c>
      <c r="E1230">
        <v>765179.07294675091</v>
      </c>
      <c r="F1230">
        <v>14606.707402996339</v>
      </c>
      <c r="G1230">
        <v>6030.4665211250749</v>
      </c>
      <c r="H1230">
        <v>20637.173924121413</v>
      </c>
      <c r="I1230">
        <v>1.9089</v>
      </c>
      <c r="J1230">
        <v>4.13</v>
      </c>
      <c r="K1230">
        <v>2.5901000000000001</v>
      </c>
      <c r="L1230">
        <v>0.65</v>
      </c>
      <c r="M1230" t="s">
        <v>3183</v>
      </c>
      <c r="N1230" t="s">
        <v>3183</v>
      </c>
    </row>
    <row r="1231" spans="1:14" x14ac:dyDescent="0.25">
      <c r="A1231" t="str">
        <f t="shared" si="19"/>
        <v>14_WS_5</v>
      </c>
      <c r="B1231">
        <v>14</v>
      </c>
      <c r="C1231" t="s">
        <v>18</v>
      </c>
      <c r="D1231">
        <v>5</v>
      </c>
      <c r="E1231">
        <v>956402.88367440901</v>
      </c>
      <c r="F1231">
        <v>18489.440096061775</v>
      </c>
      <c r="G1231">
        <v>7656.2801217791612</v>
      </c>
      <c r="H1231">
        <v>26145.720217840935</v>
      </c>
      <c r="I1231">
        <v>1.9332</v>
      </c>
      <c r="J1231">
        <v>4.1950000000000003</v>
      </c>
      <c r="K1231">
        <v>2.6267999999999998</v>
      </c>
      <c r="L1231">
        <v>0.65</v>
      </c>
      <c r="M1231" t="s">
        <v>3183</v>
      </c>
      <c r="N1231" t="s">
        <v>3183</v>
      </c>
    </row>
    <row r="1232" spans="1:14" x14ac:dyDescent="0.25">
      <c r="A1232" t="str">
        <f t="shared" si="19"/>
        <v>15_WS_1</v>
      </c>
      <c r="B1232">
        <v>15</v>
      </c>
      <c r="C1232" t="s">
        <v>18</v>
      </c>
      <c r="D1232">
        <v>1</v>
      </c>
      <c r="E1232">
        <v>232500.99999999991</v>
      </c>
      <c r="F1232">
        <v>4028.2969648799385</v>
      </c>
      <c r="G1232">
        <v>1713.3130895549914</v>
      </c>
      <c r="H1232">
        <v>5741.6100544349301</v>
      </c>
      <c r="I1232">
        <v>1.7325999999999999</v>
      </c>
      <c r="J1232">
        <v>4.694</v>
      </c>
      <c r="K1232">
        <v>2.3845000000000001</v>
      </c>
      <c r="L1232">
        <v>0.65</v>
      </c>
      <c r="M1232" t="s">
        <v>3183</v>
      </c>
      <c r="N1232" t="s">
        <v>3183</v>
      </c>
    </row>
    <row r="1233" spans="1:14" x14ac:dyDescent="0.25">
      <c r="A1233" t="str">
        <f t="shared" si="19"/>
        <v>15_WS_2</v>
      </c>
      <c r="B1233">
        <v>15</v>
      </c>
      <c r="C1233" t="s">
        <v>18</v>
      </c>
      <c r="D1233">
        <v>2</v>
      </c>
      <c r="E1233">
        <v>465002.00000000029</v>
      </c>
      <c r="F1233">
        <v>8480.029646156032</v>
      </c>
      <c r="G1233">
        <v>3476.8594144109975</v>
      </c>
      <c r="H1233">
        <v>11956.889060567029</v>
      </c>
      <c r="I1233">
        <v>1.8237000000000001</v>
      </c>
      <c r="J1233">
        <v>4.7629999999999999</v>
      </c>
      <c r="K1233">
        <v>2.4864000000000002</v>
      </c>
      <c r="L1233">
        <v>0.65</v>
      </c>
      <c r="M1233" t="s">
        <v>3183</v>
      </c>
      <c r="N1233" t="s">
        <v>3183</v>
      </c>
    </row>
    <row r="1234" spans="1:14" x14ac:dyDescent="0.25">
      <c r="A1234" t="str">
        <f t="shared" si="19"/>
        <v>15_WS_3</v>
      </c>
      <c r="B1234">
        <v>15</v>
      </c>
      <c r="C1234" t="s">
        <v>18</v>
      </c>
      <c r="D1234">
        <v>3</v>
      </c>
      <c r="E1234">
        <v>697502.99999999919</v>
      </c>
      <c r="F1234">
        <v>13082.671968437497</v>
      </c>
      <c r="G1234">
        <v>5241.9936702509149</v>
      </c>
      <c r="H1234">
        <v>18324.665638688413</v>
      </c>
      <c r="I1234">
        <v>1.8755999999999999</v>
      </c>
      <c r="J1234">
        <v>4.7869999999999999</v>
      </c>
      <c r="K1234">
        <v>2.5421999999999998</v>
      </c>
      <c r="L1234">
        <v>0.65</v>
      </c>
      <c r="M1234" t="s">
        <v>3183</v>
      </c>
      <c r="N1234" t="s">
        <v>3183</v>
      </c>
    </row>
    <row r="1235" spans="1:14" x14ac:dyDescent="0.25">
      <c r="A1235" t="str">
        <f t="shared" si="19"/>
        <v>15_WS_4</v>
      </c>
      <c r="B1235">
        <v>15</v>
      </c>
      <c r="C1235" t="s">
        <v>18</v>
      </c>
      <c r="D1235">
        <v>4</v>
      </c>
      <c r="E1235">
        <v>930216.83358095866</v>
      </c>
      <c r="F1235">
        <v>17757.157232663096</v>
      </c>
      <c r="G1235">
        <v>7052.4720998748671</v>
      </c>
      <c r="H1235">
        <v>24809.629332537963</v>
      </c>
      <c r="I1235">
        <v>1.9089</v>
      </c>
      <c r="J1235">
        <v>4.83</v>
      </c>
      <c r="K1235">
        <v>2.5821000000000001</v>
      </c>
      <c r="L1235">
        <v>0.65</v>
      </c>
      <c r="M1235" t="s">
        <v>3183</v>
      </c>
      <c r="N1235" t="s">
        <v>3183</v>
      </c>
    </row>
    <row r="1236" spans="1:14" x14ac:dyDescent="0.25">
      <c r="A1236" t="str">
        <f t="shared" si="19"/>
        <v>15_WS_5</v>
      </c>
      <c r="B1236">
        <v>15</v>
      </c>
      <c r="C1236" t="s">
        <v>18</v>
      </c>
      <c r="D1236">
        <v>5</v>
      </c>
      <c r="E1236">
        <v>1162684.7799864223</v>
      </c>
      <c r="F1236">
        <v>22477.337696401359</v>
      </c>
      <c r="G1236">
        <v>8954.7386054289</v>
      </c>
      <c r="H1236">
        <v>31432.07630183026</v>
      </c>
      <c r="I1236">
        <v>1.9332</v>
      </c>
      <c r="J1236">
        <v>4.907</v>
      </c>
      <c r="K1236">
        <v>2.6183999999999998</v>
      </c>
      <c r="L1236">
        <v>0.65</v>
      </c>
      <c r="M1236" t="s">
        <v>3183</v>
      </c>
      <c r="N1236" t="s">
        <v>3183</v>
      </c>
    </row>
    <row r="1237" spans="1:14" x14ac:dyDescent="0.25">
      <c r="A1237" t="str">
        <f t="shared" si="19"/>
        <v>16_WS_1</v>
      </c>
      <c r="B1237">
        <v>16</v>
      </c>
      <c r="C1237" t="s">
        <v>18</v>
      </c>
      <c r="D1237">
        <v>1</v>
      </c>
      <c r="E1237">
        <v>277950.99999999994</v>
      </c>
      <c r="F1237">
        <v>4815.7606620416409</v>
      </c>
      <c r="G1237">
        <v>1986.1628499799933</v>
      </c>
      <c r="H1237">
        <v>6801.9235120216345</v>
      </c>
      <c r="I1237">
        <v>1.7325999999999999</v>
      </c>
      <c r="J1237">
        <v>5.4420000000000002</v>
      </c>
      <c r="K1237">
        <v>2.3788999999999998</v>
      </c>
      <c r="L1237">
        <v>0.65</v>
      </c>
      <c r="M1237" t="s">
        <v>3183</v>
      </c>
      <c r="N1237" t="s">
        <v>3183</v>
      </c>
    </row>
    <row r="1238" spans="1:14" x14ac:dyDescent="0.25">
      <c r="A1238" t="str">
        <f t="shared" si="19"/>
        <v>16_WS_2</v>
      </c>
      <c r="B1238">
        <v>16</v>
      </c>
      <c r="C1238" t="s">
        <v>18</v>
      </c>
      <c r="D1238">
        <v>2</v>
      </c>
      <c r="E1238">
        <v>555902.00000000035</v>
      </c>
      <c r="F1238">
        <v>10137.731537407215</v>
      </c>
      <c r="G1238">
        <v>4030.8196765959833</v>
      </c>
      <c r="H1238">
        <v>14168.551214003199</v>
      </c>
      <c r="I1238">
        <v>1.8237000000000001</v>
      </c>
      <c r="J1238">
        <v>5.5220000000000002</v>
      </c>
      <c r="K1238">
        <v>2.4805000000000001</v>
      </c>
      <c r="L1238">
        <v>0.65</v>
      </c>
      <c r="M1238" t="s">
        <v>3183</v>
      </c>
      <c r="N1238" t="s">
        <v>3183</v>
      </c>
    </row>
    <row r="1239" spans="1:14" x14ac:dyDescent="0.25">
      <c r="A1239" t="str">
        <f t="shared" si="19"/>
        <v>16_WS_3</v>
      </c>
      <c r="B1239">
        <v>16</v>
      </c>
      <c r="C1239" t="s">
        <v>18</v>
      </c>
      <c r="D1239">
        <v>3</v>
      </c>
      <c r="E1239">
        <v>833853.00000000093</v>
      </c>
      <c r="F1239">
        <v>15640.112327685345</v>
      </c>
      <c r="G1239">
        <v>6077.3255658360085</v>
      </c>
      <c r="H1239">
        <v>21717.437893521354</v>
      </c>
      <c r="I1239">
        <v>1.8755999999999999</v>
      </c>
      <c r="J1239">
        <v>5.55</v>
      </c>
      <c r="K1239">
        <v>2.5362</v>
      </c>
      <c r="L1239">
        <v>0.65</v>
      </c>
      <c r="M1239" t="s">
        <v>3183</v>
      </c>
      <c r="N1239" t="s">
        <v>3183</v>
      </c>
    </row>
    <row r="1240" spans="1:14" x14ac:dyDescent="0.25">
      <c r="A1240" t="str">
        <f t="shared" si="19"/>
        <v>16_WS_4</v>
      </c>
      <c r="B1240">
        <v>16</v>
      </c>
      <c r="C1240" t="s">
        <v>18</v>
      </c>
      <c r="D1240">
        <v>4</v>
      </c>
      <c r="E1240">
        <v>1112058.4389342926</v>
      </c>
      <c r="F1240">
        <v>21228.380135895979</v>
      </c>
      <c r="G1240">
        <v>8176.6907764999069</v>
      </c>
      <c r="H1240">
        <v>29405.070912395888</v>
      </c>
      <c r="I1240">
        <v>1.9089</v>
      </c>
      <c r="J1240">
        <v>5.6</v>
      </c>
      <c r="K1240">
        <v>2.5758999999999999</v>
      </c>
      <c r="L1240">
        <v>0.65</v>
      </c>
      <c r="M1240" t="s">
        <v>3183</v>
      </c>
      <c r="N1240" t="s">
        <v>3183</v>
      </c>
    </row>
    <row r="1241" spans="1:14" x14ac:dyDescent="0.25">
      <c r="A1241" t="str">
        <f t="shared" si="19"/>
        <v>16_WS_5</v>
      </c>
      <c r="B1241">
        <v>16</v>
      </c>
      <c r="C1241" t="s">
        <v>18</v>
      </c>
      <c r="D1241">
        <v>5</v>
      </c>
      <c r="E1241">
        <v>1389969.9239229346</v>
      </c>
      <c r="F1241">
        <v>26871.275779684634</v>
      </c>
      <c r="G1241">
        <v>10383.058612443894</v>
      </c>
      <c r="H1241">
        <v>37254.334392128527</v>
      </c>
      <c r="I1241">
        <v>1.9332</v>
      </c>
      <c r="J1241">
        <v>5.6890000000000001</v>
      </c>
      <c r="K1241">
        <v>2.6118999999999999</v>
      </c>
      <c r="L1241">
        <v>0.65</v>
      </c>
      <c r="M1241" t="s">
        <v>3183</v>
      </c>
      <c r="N1241" t="s">
        <v>3183</v>
      </c>
    </row>
    <row r="1242" spans="1:14" x14ac:dyDescent="0.25">
      <c r="A1242" t="str">
        <f t="shared" si="19"/>
        <v>17_WS_1</v>
      </c>
      <c r="B1242">
        <v>17</v>
      </c>
      <c r="C1242" t="s">
        <v>18</v>
      </c>
      <c r="D1242">
        <v>1</v>
      </c>
      <c r="E1242">
        <v>330051.00000000017</v>
      </c>
      <c r="F1242">
        <v>5480.051389793307</v>
      </c>
      <c r="G1242">
        <v>2349.9142028120009</v>
      </c>
      <c r="H1242">
        <v>7829.9655926053074</v>
      </c>
      <c r="I1242">
        <v>1.6604000000000001</v>
      </c>
      <c r="J1242">
        <v>6.4379999999999997</v>
      </c>
      <c r="K1242">
        <v>2.3174999999999999</v>
      </c>
      <c r="L1242">
        <v>0.65</v>
      </c>
      <c r="M1242" t="s">
        <v>3183</v>
      </c>
      <c r="N1242" t="s">
        <v>3183</v>
      </c>
    </row>
    <row r="1243" spans="1:14" x14ac:dyDescent="0.25">
      <c r="A1243" t="str">
        <f t="shared" si="19"/>
        <v>17_WS_2</v>
      </c>
      <c r="B1243">
        <v>17</v>
      </c>
      <c r="C1243" t="s">
        <v>18</v>
      </c>
      <c r="D1243">
        <v>2</v>
      </c>
      <c r="E1243">
        <v>660102.00000000012</v>
      </c>
      <c r="F1243">
        <v>11560.64432092369</v>
      </c>
      <c r="G1243">
        <v>4769.1544816264286</v>
      </c>
      <c r="H1243">
        <v>16329.798802550118</v>
      </c>
      <c r="I1243">
        <v>1.7513000000000001</v>
      </c>
      <c r="J1243">
        <v>6.5330000000000004</v>
      </c>
      <c r="K1243">
        <v>2.419</v>
      </c>
      <c r="L1243">
        <v>0.65</v>
      </c>
      <c r="M1243" t="s">
        <v>3183</v>
      </c>
      <c r="N1243" t="s">
        <v>3183</v>
      </c>
    </row>
    <row r="1244" spans="1:14" x14ac:dyDescent="0.25">
      <c r="A1244" t="str">
        <f t="shared" si="19"/>
        <v>17_WS_3</v>
      </c>
      <c r="B1244">
        <v>17</v>
      </c>
      <c r="C1244" t="s">
        <v>18</v>
      </c>
      <c r="D1244">
        <v>3</v>
      </c>
      <c r="E1244">
        <v>990153.00000000035</v>
      </c>
      <c r="F1244">
        <v>17856.038184113138</v>
      </c>
      <c r="G1244">
        <v>7190.5862383224912</v>
      </c>
      <c r="H1244">
        <v>25046.624422435631</v>
      </c>
      <c r="I1244">
        <v>1.8033999999999999</v>
      </c>
      <c r="J1244">
        <v>6.5670000000000002</v>
      </c>
      <c r="K1244">
        <v>2.4746999999999999</v>
      </c>
      <c r="L1244">
        <v>0.65</v>
      </c>
      <c r="M1244" t="s">
        <v>3183</v>
      </c>
      <c r="N1244" t="s">
        <v>3183</v>
      </c>
    </row>
    <row r="1245" spans="1:14" x14ac:dyDescent="0.25">
      <c r="A1245" t="str">
        <f t="shared" si="19"/>
        <v>17_WS_4</v>
      </c>
      <c r="B1245">
        <v>17</v>
      </c>
      <c r="C1245" t="s">
        <v>18</v>
      </c>
      <c r="D1245">
        <v>4</v>
      </c>
      <c r="E1245">
        <v>1320472.0577111538</v>
      </c>
      <c r="F1245">
        <v>24252.385599818805</v>
      </c>
      <c r="G1245">
        <v>9674.8978026999539</v>
      </c>
      <c r="H1245">
        <v>33927.283402518762</v>
      </c>
      <c r="I1245">
        <v>1.8366</v>
      </c>
      <c r="J1245">
        <v>6.6269999999999998</v>
      </c>
      <c r="K1245">
        <v>2.5145</v>
      </c>
      <c r="L1245">
        <v>0.65</v>
      </c>
      <c r="M1245" t="s">
        <v>3183</v>
      </c>
      <c r="N1245" t="s">
        <v>3183</v>
      </c>
    </row>
    <row r="1246" spans="1:14" x14ac:dyDescent="0.25">
      <c r="A1246" t="str">
        <f t="shared" si="19"/>
        <v>17_WS_5</v>
      </c>
      <c r="B1246">
        <v>17</v>
      </c>
      <c r="C1246" t="s">
        <v>18</v>
      </c>
      <c r="D1246">
        <v>5</v>
      </c>
      <c r="E1246">
        <v>1650476.7568502272</v>
      </c>
      <c r="F1246">
        <v>30713.876112606566</v>
      </c>
      <c r="G1246">
        <v>12286.504258217396</v>
      </c>
      <c r="H1246">
        <v>43000.380370823957</v>
      </c>
      <c r="I1246">
        <v>1.8609</v>
      </c>
      <c r="J1246">
        <v>6.7320000000000002</v>
      </c>
      <c r="K1246">
        <v>2.5505</v>
      </c>
      <c r="L1246">
        <v>0.65</v>
      </c>
      <c r="M1246" t="s">
        <v>3183</v>
      </c>
      <c r="N1246" t="s">
        <v>3183</v>
      </c>
    </row>
    <row r="1247" spans="1:14" x14ac:dyDescent="0.25">
      <c r="A1247" t="str">
        <f t="shared" si="19"/>
        <v>18_WS_1</v>
      </c>
      <c r="B1247">
        <v>18</v>
      </c>
      <c r="C1247" t="s">
        <v>18</v>
      </c>
      <c r="D1247">
        <v>1</v>
      </c>
      <c r="E1247">
        <v>382501.00000000029</v>
      </c>
      <c r="F1247">
        <v>6350.9128487637608</v>
      </c>
      <c r="G1247">
        <v>2691.3218754220147</v>
      </c>
      <c r="H1247">
        <v>9042.2347241857751</v>
      </c>
      <c r="I1247">
        <v>1.6604000000000001</v>
      </c>
      <c r="J1247">
        <v>7.3730000000000002</v>
      </c>
      <c r="K1247">
        <v>2.319</v>
      </c>
      <c r="L1247">
        <v>0.65</v>
      </c>
      <c r="M1247" t="s">
        <v>3183</v>
      </c>
      <c r="N1247" t="s">
        <v>3183</v>
      </c>
    </row>
    <row r="1248" spans="1:14" x14ac:dyDescent="0.25">
      <c r="A1248" t="str">
        <f t="shared" si="19"/>
        <v>18_WS_2</v>
      </c>
      <c r="B1248">
        <v>18</v>
      </c>
      <c r="C1248" t="s">
        <v>18</v>
      </c>
      <c r="D1248">
        <v>2</v>
      </c>
      <c r="E1248">
        <v>765002</v>
      </c>
      <c r="F1248">
        <v>13397.802198440959</v>
      </c>
      <c r="G1248">
        <v>5462.3118458684075</v>
      </c>
      <c r="H1248">
        <v>18860.114044309368</v>
      </c>
      <c r="I1248">
        <v>1.7513000000000001</v>
      </c>
      <c r="J1248">
        <v>7.4829999999999997</v>
      </c>
      <c r="K1248">
        <v>2.4203999999999999</v>
      </c>
      <c r="L1248">
        <v>0.65</v>
      </c>
      <c r="M1248" t="s">
        <v>3183</v>
      </c>
      <c r="N1248" t="s">
        <v>3183</v>
      </c>
    </row>
    <row r="1249" spans="1:14" x14ac:dyDescent="0.25">
      <c r="A1249" t="str">
        <f t="shared" si="19"/>
        <v>18_WS_3</v>
      </c>
      <c r="B1249">
        <v>18</v>
      </c>
      <c r="C1249" t="s">
        <v>18</v>
      </c>
      <c r="D1249">
        <v>3</v>
      </c>
      <c r="E1249">
        <v>1147503.0000000007</v>
      </c>
      <c r="F1249">
        <v>20693.627534718758</v>
      </c>
      <c r="G1249">
        <v>8235.8202174443086</v>
      </c>
      <c r="H1249">
        <v>28929.447752163069</v>
      </c>
      <c r="I1249">
        <v>1.8033999999999999</v>
      </c>
      <c r="J1249">
        <v>7.5209999999999999</v>
      </c>
      <c r="K1249">
        <v>2.4761000000000002</v>
      </c>
      <c r="L1249">
        <v>0.65</v>
      </c>
      <c r="M1249" t="s">
        <v>3183</v>
      </c>
      <c r="N1249" t="s">
        <v>3183</v>
      </c>
    </row>
    <row r="1250" spans="1:14" x14ac:dyDescent="0.25">
      <c r="A1250" t="str">
        <f t="shared" si="19"/>
        <v>18_WS_4</v>
      </c>
      <c r="B1250">
        <v>18</v>
      </c>
      <c r="C1250" t="s">
        <v>18</v>
      </c>
      <c r="D1250">
        <v>4</v>
      </c>
      <c r="E1250">
        <v>1530314.6560579271</v>
      </c>
      <c r="F1250">
        <v>28106.449440590364</v>
      </c>
      <c r="G1250">
        <v>11081.616971149924</v>
      </c>
      <c r="H1250">
        <v>39188.066411740292</v>
      </c>
      <c r="I1250">
        <v>1.8366</v>
      </c>
      <c r="J1250">
        <v>7.59</v>
      </c>
      <c r="K1250">
        <v>2.5158</v>
      </c>
      <c r="L1250">
        <v>0.65</v>
      </c>
      <c r="M1250" t="s">
        <v>3183</v>
      </c>
      <c r="N1250" t="s">
        <v>3183</v>
      </c>
    </row>
    <row r="1251" spans="1:14" x14ac:dyDescent="0.25">
      <c r="A1251" t="str">
        <f t="shared" si="19"/>
        <v>18_WS_5</v>
      </c>
      <c r="B1251">
        <v>18</v>
      </c>
      <c r="C1251" t="s">
        <v>18</v>
      </c>
      <c r="D1251">
        <v>5</v>
      </c>
      <c r="E1251">
        <v>1912761.9973033511</v>
      </c>
      <c r="F1251">
        <v>35594.766648027551</v>
      </c>
      <c r="G1251">
        <v>14073.756441415664</v>
      </c>
      <c r="H1251">
        <v>49668.523089443217</v>
      </c>
      <c r="I1251">
        <v>1.8609</v>
      </c>
      <c r="J1251">
        <v>7.7119999999999997</v>
      </c>
      <c r="K1251">
        <v>2.5516999999999999</v>
      </c>
      <c r="L1251">
        <v>0.65</v>
      </c>
      <c r="M1251" t="s">
        <v>3183</v>
      </c>
      <c r="N1251" t="s">
        <v>3183</v>
      </c>
    </row>
    <row r="1252" spans="1:14" x14ac:dyDescent="0.25">
      <c r="A1252" t="str">
        <f t="shared" si="19"/>
        <v>19_WS_1</v>
      </c>
      <c r="B1252">
        <v>19</v>
      </c>
      <c r="C1252" t="s">
        <v>18</v>
      </c>
      <c r="D1252">
        <v>1</v>
      </c>
      <c r="E1252">
        <v>432501.00000000041</v>
      </c>
      <c r="F1252">
        <v>7181.0953644648716</v>
      </c>
      <c r="G1252">
        <v>3017.144283722017</v>
      </c>
      <c r="H1252">
        <v>10198.239648186889</v>
      </c>
      <c r="I1252">
        <v>1.6604000000000001</v>
      </c>
      <c r="J1252">
        <v>8.266</v>
      </c>
      <c r="K1252">
        <v>2.3201999999999998</v>
      </c>
      <c r="L1252">
        <v>0.65</v>
      </c>
      <c r="M1252" t="s">
        <v>3183</v>
      </c>
      <c r="N1252" t="s">
        <v>3183</v>
      </c>
    </row>
    <row r="1253" spans="1:14" x14ac:dyDescent="0.25">
      <c r="A1253" t="str">
        <f t="shared" si="19"/>
        <v>19_WS_2</v>
      </c>
      <c r="B1253">
        <v>19</v>
      </c>
      <c r="C1253" t="s">
        <v>18</v>
      </c>
      <c r="D1253">
        <v>2</v>
      </c>
      <c r="E1253">
        <v>865002.00000000186</v>
      </c>
      <c r="F1253">
        <v>15149.144312375403</v>
      </c>
      <c r="G1253">
        <v>6123.8266391284142</v>
      </c>
      <c r="H1253">
        <v>21272.970951503819</v>
      </c>
      <c r="I1253">
        <v>1.7513000000000001</v>
      </c>
      <c r="J1253">
        <v>8.3889999999999993</v>
      </c>
      <c r="K1253">
        <v>2.4215</v>
      </c>
      <c r="L1253">
        <v>0.65</v>
      </c>
      <c r="M1253" t="s">
        <v>3183</v>
      </c>
      <c r="N1253" t="s">
        <v>3183</v>
      </c>
    </row>
    <row r="1254" spans="1:14" x14ac:dyDescent="0.25">
      <c r="A1254" t="str">
        <f t="shared" si="19"/>
        <v>19_WS_3</v>
      </c>
      <c r="B1254">
        <v>19</v>
      </c>
      <c r="C1254" t="s">
        <v>18</v>
      </c>
      <c r="D1254">
        <v>3</v>
      </c>
      <c r="E1254">
        <v>1297503.0000000033</v>
      </c>
      <c r="F1254">
        <v>23398.669813656383</v>
      </c>
      <c r="G1254">
        <v>9233.3393971044734</v>
      </c>
      <c r="H1254">
        <v>32632.009210760858</v>
      </c>
      <c r="I1254">
        <v>1.8033999999999999</v>
      </c>
      <c r="J1254">
        <v>8.4320000000000004</v>
      </c>
      <c r="K1254">
        <v>2.4771999999999998</v>
      </c>
      <c r="L1254">
        <v>0.65</v>
      </c>
      <c r="M1254" t="s">
        <v>3183</v>
      </c>
      <c r="N1254" t="s">
        <v>3183</v>
      </c>
    </row>
    <row r="1255" spans="1:14" x14ac:dyDescent="0.25">
      <c r="A1255" t="str">
        <f t="shared" si="19"/>
        <v>19_WS_4</v>
      </c>
      <c r="B1255">
        <v>19</v>
      </c>
      <c r="C1255" t="s">
        <v>18</v>
      </c>
      <c r="D1255">
        <v>4</v>
      </c>
      <c r="E1255">
        <v>1730355.2645867865</v>
      </c>
      <c r="F1255">
        <v>31780.485513775802</v>
      </c>
      <c r="G1255">
        <v>12424.119674650132</v>
      </c>
      <c r="H1255">
        <v>44204.605188425936</v>
      </c>
      <c r="I1255">
        <v>1.8366</v>
      </c>
      <c r="J1255">
        <v>8.51</v>
      </c>
      <c r="K1255">
        <v>2.5169000000000001</v>
      </c>
      <c r="L1255">
        <v>0.65</v>
      </c>
      <c r="M1255" t="s">
        <v>3183</v>
      </c>
      <c r="N1255" t="s">
        <v>3183</v>
      </c>
    </row>
    <row r="1256" spans="1:14" x14ac:dyDescent="0.25">
      <c r="A1256" t="str">
        <f t="shared" si="19"/>
        <v>19_WS_5</v>
      </c>
      <c r="B1256">
        <v>19</v>
      </c>
      <c r="C1256" t="s">
        <v>18</v>
      </c>
      <c r="D1256">
        <v>5</v>
      </c>
      <c r="E1256">
        <v>2162795.5916342679</v>
      </c>
      <c r="F1256">
        <v>40247.66515653173</v>
      </c>
      <c r="G1256">
        <v>15779.42109135574</v>
      </c>
      <c r="H1256">
        <v>56027.08624788747</v>
      </c>
      <c r="I1256">
        <v>1.8609</v>
      </c>
      <c r="J1256">
        <v>8.6460000000000008</v>
      </c>
      <c r="K1256">
        <v>2.5527000000000002</v>
      </c>
      <c r="L1256">
        <v>0.65</v>
      </c>
      <c r="M1256" t="s">
        <v>3183</v>
      </c>
      <c r="N1256" t="s">
        <v>3183</v>
      </c>
    </row>
    <row r="1257" spans="1:14" x14ac:dyDescent="0.25">
      <c r="A1257" t="str">
        <f t="shared" si="19"/>
        <v>20_WS_1</v>
      </c>
      <c r="B1257">
        <v>20</v>
      </c>
      <c r="C1257" t="s">
        <v>18</v>
      </c>
      <c r="D1257">
        <v>1</v>
      </c>
      <c r="E1257">
        <v>482500.99999999971</v>
      </c>
      <c r="F1257">
        <v>8011.2778801659733</v>
      </c>
      <c r="G1257">
        <v>3342.2629259170026</v>
      </c>
      <c r="H1257">
        <v>11353.540806082976</v>
      </c>
      <c r="I1257">
        <v>1.6604000000000001</v>
      </c>
      <c r="J1257">
        <v>9.157</v>
      </c>
      <c r="K1257">
        <v>2.3210000000000002</v>
      </c>
      <c r="L1257">
        <v>0.65</v>
      </c>
      <c r="M1257" t="s">
        <v>3183</v>
      </c>
      <c r="N1257" t="s">
        <v>3183</v>
      </c>
    </row>
    <row r="1258" spans="1:14" x14ac:dyDescent="0.25">
      <c r="A1258" t="str">
        <f t="shared" si="19"/>
        <v>20_WS_2</v>
      </c>
      <c r="B1258">
        <v>20</v>
      </c>
      <c r="C1258" t="s">
        <v>18</v>
      </c>
      <c r="D1258">
        <v>2</v>
      </c>
      <c r="E1258">
        <v>965002.0000000007</v>
      </c>
      <c r="F1258">
        <v>16900.486426309901</v>
      </c>
      <c r="G1258">
        <v>6783.9124437074443</v>
      </c>
      <c r="H1258">
        <v>23684.398870017343</v>
      </c>
      <c r="I1258">
        <v>1.7513000000000001</v>
      </c>
      <c r="J1258">
        <v>9.2929999999999993</v>
      </c>
      <c r="K1258">
        <v>2.4222000000000001</v>
      </c>
      <c r="L1258">
        <v>0.65</v>
      </c>
      <c r="M1258" t="s">
        <v>3183</v>
      </c>
      <c r="N1258" t="s">
        <v>3183</v>
      </c>
    </row>
    <row r="1259" spans="1:14" x14ac:dyDescent="0.25">
      <c r="A1259" t="str">
        <f t="shared" si="19"/>
        <v>20_WS_3</v>
      </c>
      <c r="B1259">
        <v>20</v>
      </c>
      <c r="C1259" t="s">
        <v>18</v>
      </c>
      <c r="D1259">
        <v>3</v>
      </c>
      <c r="E1259">
        <v>1447503.0000000023</v>
      </c>
      <c r="F1259">
        <v>26103.712092594087</v>
      </c>
      <c r="G1259">
        <v>10228.703687243584</v>
      </c>
      <c r="H1259">
        <v>36332.415779837669</v>
      </c>
      <c r="I1259">
        <v>1.8033999999999999</v>
      </c>
      <c r="J1259">
        <v>9.3409999999999993</v>
      </c>
      <c r="K1259">
        <v>2.4779</v>
      </c>
      <c r="L1259">
        <v>0.65</v>
      </c>
      <c r="M1259" t="s">
        <v>3183</v>
      </c>
      <c r="N1259" t="s">
        <v>3183</v>
      </c>
    </row>
    <row r="1260" spans="1:14" x14ac:dyDescent="0.25">
      <c r="A1260" t="str">
        <f t="shared" si="19"/>
        <v>20_WS_4</v>
      </c>
      <c r="B1260">
        <v>20</v>
      </c>
      <c r="C1260" t="s">
        <v>18</v>
      </c>
      <c r="D1260">
        <v>4</v>
      </c>
      <c r="E1260">
        <v>1930395.8731156399</v>
      </c>
      <c r="F1260">
        <v>35454.521586961375</v>
      </c>
      <c r="G1260">
        <v>13763.72206792528</v>
      </c>
      <c r="H1260">
        <v>49218.243654886654</v>
      </c>
      <c r="I1260">
        <v>1.8366</v>
      </c>
      <c r="J1260">
        <v>9.4269999999999996</v>
      </c>
      <c r="K1260">
        <v>2.5175000000000001</v>
      </c>
      <c r="L1260">
        <v>0.65</v>
      </c>
      <c r="M1260" t="s">
        <v>3183</v>
      </c>
      <c r="N1260" t="s">
        <v>3183</v>
      </c>
    </row>
    <row r="1261" spans="1:14" x14ac:dyDescent="0.25">
      <c r="A1261" t="str">
        <f t="shared" si="19"/>
        <v>20_WS_5</v>
      </c>
      <c r="B1261">
        <v>20</v>
      </c>
      <c r="C1261" t="s">
        <v>18</v>
      </c>
      <c r="D1261">
        <v>5</v>
      </c>
      <c r="E1261">
        <v>2412829.185965172</v>
      </c>
      <c r="F1261">
        <v>44900.563665036068</v>
      </c>
      <c r="G1261">
        <v>17481.400492056735</v>
      </c>
      <c r="H1261">
        <v>62381.964157092807</v>
      </c>
      <c r="I1261">
        <v>1.8609</v>
      </c>
      <c r="J1261">
        <v>9.5790000000000006</v>
      </c>
      <c r="K1261">
        <v>2.5533000000000001</v>
      </c>
      <c r="L1261">
        <v>0.65</v>
      </c>
      <c r="M1261" t="s">
        <v>3183</v>
      </c>
      <c r="N1261" t="s">
        <v>3183</v>
      </c>
    </row>
    <row r="1262" spans="1:14" x14ac:dyDescent="0.25">
      <c r="A1262" t="str">
        <f t="shared" si="19"/>
        <v>21_WS_1</v>
      </c>
      <c r="B1262">
        <v>21</v>
      </c>
      <c r="C1262" t="s">
        <v>18</v>
      </c>
      <c r="D1262">
        <v>1</v>
      </c>
      <c r="E1262">
        <v>651241.99999999988</v>
      </c>
      <c r="F1262">
        <v>10812.994437804371</v>
      </c>
      <c r="G1262">
        <v>4441.5612946769788</v>
      </c>
      <c r="H1262">
        <v>15254.555732481349</v>
      </c>
      <c r="I1262">
        <v>1.6604000000000001</v>
      </c>
      <c r="J1262">
        <v>12.169</v>
      </c>
      <c r="K1262">
        <v>2.323</v>
      </c>
      <c r="L1262">
        <v>0.65</v>
      </c>
      <c r="M1262" t="s">
        <v>3183</v>
      </c>
      <c r="N1262" t="s">
        <v>3183</v>
      </c>
    </row>
    <row r="1263" spans="1:14" x14ac:dyDescent="0.25">
      <c r="A1263" t="str">
        <f t="shared" si="19"/>
        <v>21_WS_2</v>
      </c>
      <c r="B1263">
        <v>21</v>
      </c>
      <c r="C1263" t="s">
        <v>18</v>
      </c>
      <c r="D1263">
        <v>2</v>
      </c>
      <c r="E1263">
        <v>1302484.0000000005</v>
      </c>
      <c r="F1263">
        <v>22810.950819258211</v>
      </c>
      <c r="G1263">
        <v>9015.809624219437</v>
      </c>
      <c r="H1263">
        <v>31826.760443477648</v>
      </c>
      <c r="I1263">
        <v>1.7513000000000001</v>
      </c>
      <c r="J1263">
        <v>12.35</v>
      </c>
      <c r="K1263">
        <v>2.4241999999999999</v>
      </c>
      <c r="L1263">
        <v>0.65</v>
      </c>
      <c r="M1263" t="s">
        <v>3183</v>
      </c>
      <c r="N1263" t="s">
        <v>3183</v>
      </c>
    </row>
    <row r="1264" spans="1:14" x14ac:dyDescent="0.25">
      <c r="A1264" t="str">
        <f t="shared" si="19"/>
        <v>21_WS_3</v>
      </c>
      <c r="B1264">
        <v>21</v>
      </c>
      <c r="C1264" t="s">
        <v>18</v>
      </c>
      <c r="D1264">
        <v>3</v>
      </c>
      <c r="E1264">
        <v>1953725.9999999972</v>
      </c>
      <c r="F1264">
        <v>35232.742876398581</v>
      </c>
      <c r="G1264">
        <v>13594.252345235474</v>
      </c>
      <c r="H1264">
        <v>48826.995221634053</v>
      </c>
      <c r="I1264">
        <v>1.8033999999999999</v>
      </c>
      <c r="J1264">
        <v>12.414999999999999</v>
      </c>
      <c r="K1264">
        <v>2.4798</v>
      </c>
      <c r="L1264">
        <v>0.65</v>
      </c>
      <c r="M1264" t="s">
        <v>3183</v>
      </c>
      <c r="N1264" t="s">
        <v>3183</v>
      </c>
    </row>
    <row r="1265" spans="1:14" x14ac:dyDescent="0.25">
      <c r="A1265" t="str">
        <f t="shared" si="19"/>
        <v>21_WS_4</v>
      </c>
      <c r="B1265">
        <v>21</v>
      </c>
      <c r="C1265" t="s">
        <v>18</v>
      </c>
      <c r="D1265">
        <v>4</v>
      </c>
      <c r="E1265">
        <v>2605496.9195909947</v>
      </c>
      <c r="F1265">
        <v>47853.732007469189</v>
      </c>
      <c r="G1265">
        <v>18293.217032324959</v>
      </c>
      <c r="H1265">
        <v>66146.949039794155</v>
      </c>
      <c r="I1265">
        <v>1.8366</v>
      </c>
      <c r="J1265">
        <v>12.53</v>
      </c>
      <c r="K1265">
        <v>2.5194000000000001</v>
      </c>
      <c r="L1265">
        <v>0.65</v>
      </c>
      <c r="M1265" t="s">
        <v>3183</v>
      </c>
      <c r="N1265" t="s">
        <v>3183</v>
      </c>
    </row>
    <row r="1266" spans="1:14" x14ac:dyDescent="0.25">
      <c r="A1266" t="str">
        <f t="shared" si="19"/>
        <v>21_WS_5</v>
      </c>
      <c r="B1266">
        <v>21</v>
      </c>
      <c r="C1266" t="s">
        <v>18</v>
      </c>
      <c r="D1266">
        <v>5</v>
      </c>
      <c r="E1266">
        <v>3256647.560785017</v>
      </c>
      <c r="F1266">
        <v>60603.258609506185</v>
      </c>
      <c r="G1266">
        <v>23236.174179984351</v>
      </c>
      <c r="H1266">
        <v>83839.432789490529</v>
      </c>
      <c r="I1266">
        <v>1.8609</v>
      </c>
      <c r="J1266">
        <v>12.731999999999999</v>
      </c>
      <c r="K1266">
        <v>2.5550000000000002</v>
      </c>
      <c r="L1266">
        <v>0.65</v>
      </c>
      <c r="M1266" t="s">
        <v>3183</v>
      </c>
      <c r="N1266" t="s">
        <v>3183</v>
      </c>
    </row>
    <row r="1267" spans="1:14" x14ac:dyDescent="0.25">
      <c r="A1267" t="str">
        <f t="shared" si="19"/>
        <v>1_WM_1</v>
      </c>
      <c r="B1267">
        <v>1</v>
      </c>
      <c r="C1267" t="s">
        <v>1708</v>
      </c>
      <c r="D1267">
        <v>1</v>
      </c>
      <c r="E1267">
        <v>1301.0000000000009</v>
      </c>
      <c r="F1267">
        <v>23.302616917876545</v>
      </c>
      <c r="G1267">
        <v>116.69684310121617</v>
      </c>
      <c r="H1267">
        <v>139.99946001909271</v>
      </c>
      <c r="I1267">
        <v>1.7910999999999999</v>
      </c>
      <c r="J1267">
        <v>0.32</v>
      </c>
      <c r="K1267">
        <v>5.1669</v>
      </c>
      <c r="L1267">
        <v>0.2</v>
      </c>
      <c r="M1267" t="s">
        <v>3183</v>
      </c>
      <c r="N1267" t="s">
        <v>3183</v>
      </c>
    </row>
    <row r="1268" spans="1:14" x14ac:dyDescent="0.25">
      <c r="A1268" t="str">
        <f t="shared" si="19"/>
        <v>1_WM_2</v>
      </c>
      <c r="B1268">
        <v>1</v>
      </c>
      <c r="C1268" t="s">
        <v>1708</v>
      </c>
      <c r="D1268">
        <v>2</v>
      </c>
      <c r="E1268">
        <v>2602.0000000000036</v>
      </c>
      <c r="F1268">
        <v>49.057668072724944</v>
      </c>
      <c r="G1268">
        <v>233.85962485831212</v>
      </c>
      <c r="H1268">
        <v>282.91729293103708</v>
      </c>
      <c r="I1268">
        <v>1.8854</v>
      </c>
      <c r="J1268">
        <v>0.32</v>
      </c>
      <c r="K1268">
        <v>5.2790999999999997</v>
      </c>
      <c r="L1268">
        <v>0.2</v>
      </c>
      <c r="M1268" t="s">
        <v>3183</v>
      </c>
      <c r="N1268" t="s">
        <v>3183</v>
      </c>
    </row>
    <row r="1269" spans="1:14" x14ac:dyDescent="0.25">
      <c r="A1269" t="str">
        <f t="shared" si="19"/>
        <v>1_WM_3</v>
      </c>
      <c r="B1269">
        <v>1</v>
      </c>
      <c r="C1269" t="s">
        <v>1708</v>
      </c>
      <c r="D1269">
        <v>3</v>
      </c>
      <c r="E1269">
        <v>3903.0000000000045</v>
      </c>
      <c r="F1269">
        <v>75.653406725458211</v>
      </c>
      <c r="G1269">
        <v>351.10787012062036</v>
      </c>
      <c r="H1269">
        <v>426.76127684607854</v>
      </c>
      <c r="I1269">
        <v>1.9382999999999999</v>
      </c>
      <c r="J1269">
        <v>0.32100000000000001</v>
      </c>
      <c r="K1269">
        <v>5.3402000000000003</v>
      </c>
      <c r="L1269">
        <v>0.2</v>
      </c>
      <c r="M1269" t="s">
        <v>3183</v>
      </c>
      <c r="N1269" t="s">
        <v>3183</v>
      </c>
    </row>
    <row r="1270" spans="1:14" x14ac:dyDescent="0.25">
      <c r="A1270" t="str">
        <f t="shared" si="19"/>
        <v>1_WM_4</v>
      </c>
      <c r="B1270">
        <v>1</v>
      </c>
      <c r="C1270" t="s">
        <v>1708</v>
      </c>
      <c r="D1270">
        <v>4</v>
      </c>
      <c r="E1270">
        <v>5205.3589659000618</v>
      </c>
      <c r="F1270">
        <v>102.64192210933348</v>
      </c>
      <c r="G1270">
        <v>468.73898851433205</v>
      </c>
      <c r="H1270">
        <v>571.3809106236655</v>
      </c>
      <c r="I1270">
        <v>1.9719</v>
      </c>
      <c r="J1270">
        <v>0.32100000000000001</v>
      </c>
      <c r="K1270">
        <v>5.3841999999999999</v>
      </c>
      <c r="L1270">
        <v>0.2</v>
      </c>
      <c r="M1270" t="s">
        <v>3183</v>
      </c>
      <c r="N1270" t="s">
        <v>3183</v>
      </c>
    </row>
    <row r="1271" spans="1:14" x14ac:dyDescent="0.25">
      <c r="A1271" t="str">
        <f t="shared" si="19"/>
        <v>1_WM_5</v>
      </c>
      <c r="B1271">
        <v>1</v>
      </c>
      <c r="C1271" t="s">
        <v>1708</v>
      </c>
      <c r="D1271">
        <v>5</v>
      </c>
      <c r="E1271">
        <v>6506.1249901608426</v>
      </c>
      <c r="F1271">
        <v>129.92045889045409</v>
      </c>
      <c r="G1271">
        <v>587.12203186014051</v>
      </c>
      <c r="H1271">
        <v>717.04249075059465</v>
      </c>
      <c r="I1271">
        <v>1.9968999999999999</v>
      </c>
      <c r="J1271">
        <v>0.32200000000000001</v>
      </c>
      <c r="K1271">
        <v>5.4279999999999999</v>
      </c>
      <c r="L1271">
        <v>0.2</v>
      </c>
      <c r="M1271" t="s">
        <v>3183</v>
      </c>
      <c r="N1271" t="s">
        <v>3183</v>
      </c>
    </row>
    <row r="1272" spans="1:14" x14ac:dyDescent="0.25">
      <c r="A1272" t="str">
        <f t="shared" si="19"/>
        <v>2_WM_1</v>
      </c>
      <c r="B1272">
        <v>2</v>
      </c>
      <c r="C1272" t="s">
        <v>1708</v>
      </c>
      <c r="D1272">
        <v>1</v>
      </c>
      <c r="E1272">
        <v>7200.9999999999991</v>
      </c>
      <c r="F1272">
        <v>128.97935774452657</v>
      </c>
      <c r="G1272">
        <v>177.19123346491469</v>
      </c>
      <c r="H1272">
        <v>306.17059120944123</v>
      </c>
      <c r="I1272">
        <v>1.7910999999999999</v>
      </c>
      <c r="J1272">
        <v>0.48499999999999999</v>
      </c>
      <c r="K1272">
        <v>3.2551000000000001</v>
      </c>
      <c r="L1272">
        <v>0.2</v>
      </c>
      <c r="M1272" t="s">
        <v>3183</v>
      </c>
      <c r="N1272" t="s">
        <v>3183</v>
      </c>
    </row>
    <row r="1273" spans="1:14" x14ac:dyDescent="0.25">
      <c r="A1273" t="str">
        <f t="shared" si="19"/>
        <v>2_WM_2</v>
      </c>
      <c r="B1273">
        <v>2</v>
      </c>
      <c r="C1273" t="s">
        <v>1708</v>
      </c>
      <c r="D1273">
        <v>2</v>
      </c>
      <c r="E1273">
        <v>14402.000000000005</v>
      </c>
      <c r="F1273">
        <v>271.53287301436791</v>
      </c>
      <c r="G1273">
        <v>356.90630131586283</v>
      </c>
      <c r="H1273">
        <v>628.4391743302308</v>
      </c>
      <c r="I1273">
        <v>1.8854</v>
      </c>
      <c r="J1273">
        <v>0.48899999999999999</v>
      </c>
      <c r="K1273">
        <v>3.3668999999999998</v>
      </c>
      <c r="L1273">
        <v>0.2</v>
      </c>
      <c r="M1273" t="s">
        <v>3183</v>
      </c>
      <c r="N1273" t="s">
        <v>3183</v>
      </c>
    </row>
    <row r="1274" spans="1:14" x14ac:dyDescent="0.25">
      <c r="A1274" t="str">
        <f t="shared" si="19"/>
        <v>2_WM_3</v>
      </c>
      <c r="B1274">
        <v>2</v>
      </c>
      <c r="C1274" t="s">
        <v>1708</v>
      </c>
      <c r="D1274">
        <v>3</v>
      </c>
      <c r="E1274">
        <v>21603.000000000055</v>
      </c>
      <c r="F1274">
        <v>418.73957096850478</v>
      </c>
      <c r="G1274">
        <v>537.08429648671881</v>
      </c>
      <c r="H1274">
        <v>955.82386745522354</v>
      </c>
      <c r="I1274">
        <v>1.9382999999999999</v>
      </c>
      <c r="J1274">
        <v>0.49</v>
      </c>
      <c r="K1274">
        <v>3.4278</v>
      </c>
      <c r="L1274">
        <v>0.2</v>
      </c>
      <c r="M1274" t="s">
        <v>3183</v>
      </c>
      <c r="N1274" t="s">
        <v>3183</v>
      </c>
    </row>
    <row r="1275" spans="1:14" x14ac:dyDescent="0.25">
      <c r="A1275" t="str">
        <f t="shared" si="19"/>
        <v>2_WM_4</v>
      </c>
      <c r="B1275">
        <v>2</v>
      </c>
      <c r="C1275" t="s">
        <v>1708</v>
      </c>
      <c r="D1275">
        <v>4</v>
      </c>
      <c r="E1275">
        <v>28811.521839697467</v>
      </c>
      <c r="F1275">
        <v>568.12027756288296</v>
      </c>
      <c r="G1275">
        <v>719.33618778601863</v>
      </c>
      <c r="H1275">
        <v>1287.4564653489015</v>
      </c>
      <c r="I1275">
        <v>1.9719</v>
      </c>
      <c r="J1275">
        <v>0.49299999999999999</v>
      </c>
      <c r="K1275">
        <v>3.4721000000000002</v>
      </c>
      <c r="L1275">
        <v>0.2</v>
      </c>
      <c r="M1275" t="s">
        <v>3183</v>
      </c>
      <c r="N1275" t="s">
        <v>3183</v>
      </c>
    </row>
    <row r="1276" spans="1:14" x14ac:dyDescent="0.25">
      <c r="A1276" t="str">
        <f t="shared" si="19"/>
        <v>2_WM_5</v>
      </c>
      <c r="B1276">
        <v>2</v>
      </c>
      <c r="C1276" t="s">
        <v>1708</v>
      </c>
      <c r="D1276">
        <v>5</v>
      </c>
      <c r="E1276">
        <v>36011.226790275396</v>
      </c>
      <c r="F1276">
        <v>719.10624478874888</v>
      </c>
      <c r="G1276">
        <v>905.66100590917677</v>
      </c>
      <c r="H1276">
        <v>1624.7672506979256</v>
      </c>
      <c r="I1276">
        <v>1.9968999999999999</v>
      </c>
      <c r="J1276">
        <v>0.496</v>
      </c>
      <c r="K1276">
        <v>3.5152999999999999</v>
      </c>
      <c r="L1276">
        <v>0.2</v>
      </c>
      <c r="M1276" t="s">
        <v>3183</v>
      </c>
      <c r="N1276" t="s">
        <v>3183</v>
      </c>
    </row>
    <row r="1277" spans="1:14" x14ac:dyDescent="0.25">
      <c r="A1277" t="str">
        <f t="shared" si="19"/>
        <v>3_WM_1</v>
      </c>
      <c r="B1277">
        <v>3</v>
      </c>
      <c r="C1277" t="s">
        <v>1708</v>
      </c>
      <c r="D1277">
        <v>1</v>
      </c>
      <c r="E1277">
        <v>16500.999999999996</v>
      </c>
      <c r="F1277">
        <v>295.55455938653455</v>
      </c>
      <c r="G1277">
        <v>273.06913517342235</v>
      </c>
      <c r="H1277">
        <v>568.6236945599569</v>
      </c>
      <c r="I1277">
        <v>1.7910999999999999</v>
      </c>
      <c r="J1277">
        <v>0.748</v>
      </c>
      <c r="K1277">
        <v>3.0207000000000002</v>
      </c>
      <c r="L1277">
        <v>0.2</v>
      </c>
      <c r="M1277" t="s">
        <v>3183</v>
      </c>
      <c r="N1277" t="s">
        <v>3183</v>
      </c>
    </row>
    <row r="1278" spans="1:14" x14ac:dyDescent="0.25">
      <c r="A1278" t="str">
        <f t="shared" si="19"/>
        <v>3_WM_2</v>
      </c>
      <c r="B1278">
        <v>3</v>
      </c>
      <c r="C1278" t="s">
        <v>1708</v>
      </c>
      <c r="D1278">
        <v>2</v>
      </c>
      <c r="E1278">
        <v>33002.000000000036</v>
      </c>
      <c r="F1278">
        <v>622.21412826136441</v>
      </c>
      <c r="G1278">
        <v>551.92367532406263</v>
      </c>
      <c r="H1278">
        <v>1174.137803585427</v>
      </c>
      <c r="I1278">
        <v>1.8854</v>
      </c>
      <c r="J1278">
        <v>0.75600000000000001</v>
      </c>
      <c r="K1278">
        <v>3.1324000000000001</v>
      </c>
      <c r="L1278">
        <v>0.2</v>
      </c>
      <c r="M1278" t="s">
        <v>3183</v>
      </c>
      <c r="N1278" t="s">
        <v>3183</v>
      </c>
    </row>
    <row r="1279" spans="1:14" x14ac:dyDescent="0.25">
      <c r="A1279" t="str">
        <f t="shared" si="19"/>
        <v>3_WM_3</v>
      </c>
      <c r="B1279">
        <v>3</v>
      </c>
      <c r="C1279" t="s">
        <v>1708</v>
      </c>
      <c r="D1279">
        <v>3</v>
      </c>
      <c r="E1279">
        <v>49503.000000000029</v>
      </c>
      <c r="F1279">
        <v>959.53640613127322</v>
      </c>
      <c r="G1279">
        <v>831.83938733110824</v>
      </c>
      <c r="H1279">
        <v>1791.3757934623814</v>
      </c>
      <c r="I1279">
        <v>1.9382999999999999</v>
      </c>
      <c r="J1279">
        <v>0.76</v>
      </c>
      <c r="K1279">
        <v>3.1934</v>
      </c>
      <c r="L1279">
        <v>0.2</v>
      </c>
      <c r="M1279" t="s">
        <v>3183</v>
      </c>
      <c r="N1279" t="s">
        <v>3183</v>
      </c>
    </row>
    <row r="1280" spans="1:14" x14ac:dyDescent="0.25">
      <c r="A1280" t="str">
        <f t="shared" si="19"/>
        <v>3_WM_4</v>
      </c>
      <c r="B1280">
        <v>3</v>
      </c>
      <c r="C1280" t="s">
        <v>1708</v>
      </c>
      <c r="D1280">
        <v>4</v>
      </c>
      <c r="E1280">
        <v>66021.236200089785</v>
      </c>
      <c r="F1280">
        <v>1301.8403971761052</v>
      </c>
      <c r="G1280">
        <v>1116.5091073864278</v>
      </c>
      <c r="H1280">
        <v>2418.3495045625332</v>
      </c>
      <c r="I1280">
        <v>1.9719</v>
      </c>
      <c r="J1280">
        <v>0.76500000000000001</v>
      </c>
      <c r="K1280">
        <v>3.2378</v>
      </c>
      <c r="L1280">
        <v>0.2</v>
      </c>
      <c r="M1280" t="s">
        <v>3183</v>
      </c>
      <c r="N1280" t="s">
        <v>3183</v>
      </c>
    </row>
    <row r="1281" spans="1:14" x14ac:dyDescent="0.25">
      <c r="A1281" t="str">
        <f t="shared" si="19"/>
        <v>3_WM_5</v>
      </c>
      <c r="B1281">
        <v>3</v>
      </c>
      <c r="C1281" t="s">
        <v>1708</v>
      </c>
      <c r="D1281">
        <v>5</v>
      </c>
      <c r="E1281">
        <v>82519.26861079465</v>
      </c>
      <c r="F1281">
        <v>1647.8228225606358</v>
      </c>
      <c r="G1281">
        <v>1410.515228930301</v>
      </c>
      <c r="H1281">
        <v>3058.3380514909368</v>
      </c>
      <c r="I1281">
        <v>1.9968999999999999</v>
      </c>
      <c r="J1281">
        <v>0.77300000000000002</v>
      </c>
      <c r="K1281">
        <v>3.2810000000000001</v>
      </c>
      <c r="L1281">
        <v>0.2</v>
      </c>
      <c r="M1281" t="s">
        <v>3183</v>
      </c>
      <c r="N1281" t="s">
        <v>3183</v>
      </c>
    </row>
    <row r="1282" spans="1:14" x14ac:dyDescent="0.25">
      <c r="A1282" t="str">
        <f t="shared" si="19"/>
        <v>4_WM_1</v>
      </c>
      <c r="B1282">
        <v>4</v>
      </c>
      <c r="C1282" t="s">
        <v>1708</v>
      </c>
      <c r="D1282">
        <v>1</v>
      </c>
      <c r="E1282">
        <v>26500.999999999978</v>
      </c>
      <c r="F1282">
        <v>474.66767943170402</v>
      </c>
      <c r="G1282">
        <v>375.79545843253396</v>
      </c>
      <c r="H1282">
        <v>850.46313786423798</v>
      </c>
      <c r="I1282">
        <v>1.7910999999999999</v>
      </c>
      <c r="J1282">
        <v>1.03</v>
      </c>
      <c r="K1282">
        <v>2.9508000000000001</v>
      </c>
      <c r="L1282">
        <v>0.2</v>
      </c>
      <c r="M1282" t="s">
        <v>3183</v>
      </c>
      <c r="N1282" t="s">
        <v>3183</v>
      </c>
    </row>
    <row r="1283" spans="1:14" x14ac:dyDescent="0.25">
      <c r="A1283" t="str">
        <f t="shared" si="19"/>
        <v>4_WM_2</v>
      </c>
      <c r="B1283">
        <v>4</v>
      </c>
      <c r="C1283" t="s">
        <v>1708</v>
      </c>
      <c r="D1283">
        <v>2</v>
      </c>
      <c r="E1283">
        <v>53001.999999999964</v>
      </c>
      <c r="F1283">
        <v>999.29074680652207</v>
      </c>
      <c r="G1283">
        <v>760.8708617614177</v>
      </c>
      <c r="H1283">
        <v>1760.1616085679398</v>
      </c>
      <c r="I1283">
        <v>1.8854</v>
      </c>
      <c r="J1283">
        <v>1.042</v>
      </c>
      <c r="K1283">
        <v>3.0625</v>
      </c>
      <c r="L1283">
        <v>0.2</v>
      </c>
      <c r="M1283" t="s">
        <v>3183</v>
      </c>
      <c r="N1283" t="s">
        <v>3183</v>
      </c>
    </row>
    <row r="1284" spans="1:14" x14ac:dyDescent="0.25">
      <c r="A1284" t="str">
        <f t="shared" si="19"/>
        <v>4_WM_3</v>
      </c>
      <c r="B1284">
        <v>4</v>
      </c>
      <c r="C1284" t="s">
        <v>1708</v>
      </c>
      <c r="D1284">
        <v>3</v>
      </c>
      <c r="E1284">
        <v>79502.999999999913</v>
      </c>
      <c r="F1284">
        <v>1541.0383794245715</v>
      </c>
      <c r="G1284">
        <v>1147.6484132358021</v>
      </c>
      <c r="H1284">
        <v>2688.6867926603736</v>
      </c>
      <c r="I1284">
        <v>1.9382999999999999</v>
      </c>
      <c r="J1284">
        <v>1.048</v>
      </c>
      <c r="K1284">
        <v>3.1234999999999999</v>
      </c>
      <c r="L1284">
        <v>0.2</v>
      </c>
      <c r="M1284" t="s">
        <v>3183</v>
      </c>
      <c r="N1284" t="s">
        <v>3183</v>
      </c>
    </row>
    <row r="1285" spans="1:14" x14ac:dyDescent="0.25">
      <c r="A1285" t="str">
        <f t="shared" si="19"/>
        <v>4_WM_4</v>
      </c>
      <c r="B1285">
        <v>4</v>
      </c>
      <c r="C1285" t="s">
        <v>1708</v>
      </c>
      <c r="D1285">
        <v>4</v>
      </c>
      <c r="E1285">
        <v>106031.68174889879</v>
      </c>
      <c r="F1285">
        <v>2090.7867623516127</v>
      </c>
      <c r="G1285">
        <v>1542.051521243968</v>
      </c>
      <c r="H1285">
        <v>3632.8382835955808</v>
      </c>
      <c r="I1285">
        <v>1.9719</v>
      </c>
      <c r="J1285">
        <v>1.056</v>
      </c>
      <c r="K1285">
        <v>3.1678999999999999</v>
      </c>
      <c r="L1285">
        <v>0.2</v>
      </c>
      <c r="M1285" t="s">
        <v>3183</v>
      </c>
      <c r="N1285" t="s">
        <v>3183</v>
      </c>
    </row>
    <row r="1286" spans="1:14" x14ac:dyDescent="0.25">
      <c r="A1286" t="str">
        <f t="shared" si="19"/>
        <v>4_WM_5</v>
      </c>
      <c r="B1286">
        <v>4</v>
      </c>
      <c r="C1286" t="s">
        <v>1708</v>
      </c>
      <c r="D1286">
        <v>5</v>
      </c>
      <c r="E1286">
        <v>132527.91572963289</v>
      </c>
      <c r="F1286">
        <v>2646.4427986594364</v>
      </c>
      <c r="G1286">
        <v>1951.4304678814419</v>
      </c>
      <c r="H1286">
        <v>4597.8732665408788</v>
      </c>
      <c r="I1286">
        <v>1.9968999999999999</v>
      </c>
      <c r="J1286">
        <v>1.069</v>
      </c>
      <c r="K1286">
        <v>3.2109999999999999</v>
      </c>
      <c r="L1286">
        <v>0.2</v>
      </c>
      <c r="M1286" t="s">
        <v>3183</v>
      </c>
      <c r="N1286" t="s">
        <v>3183</v>
      </c>
    </row>
    <row r="1287" spans="1:14" x14ac:dyDescent="0.25">
      <c r="A1287" t="str">
        <f t="shared" si="19"/>
        <v>5_WM_1</v>
      </c>
      <c r="B1287">
        <v>5</v>
      </c>
      <c r="C1287" t="s">
        <v>1708</v>
      </c>
      <c r="D1287">
        <v>1</v>
      </c>
      <c r="E1287">
        <v>36500.99999999992</v>
      </c>
      <c r="F1287">
        <v>653.78079947687399</v>
      </c>
      <c r="G1287">
        <v>477.38037809988583</v>
      </c>
      <c r="H1287">
        <v>1131.1611775767599</v>
      </c>
      <c r="I1287">
        <v>1.7910999999999999</v>
      </c>
      <c r="J1287">
        <v>1.3080000000000001</v>
      </c>
      <c r="K1287">
        <v>2.9161000000000001</v>
      </c>
      <c r="L1287">
        <v>0.2</v>
      </c>
      <c r="M1287" t="s">
        <v>3183</v>
      </c>
      <c r="N1287" t="s">
        <v>3183</v>
      </c>
    </row>
    <row r="1288" spans="1:14" x14ac:dyDescent="0.25">
      <c r="A1288" t="str">
        <f t="shared" ref="A1288:A1351" si="20">B1288&amp;"_"&amp;C1288&amp;"_"&amp;D1288</f>
        <v>5_WM_2</v>
      </c>
      <c r="B1288">
        <v>5</v>
      </c>
      <c r="C1288" t="s">
        <v>1708</v>
      </c>
      <c r="D1288">
        <v>2</v>
      </c>
      <c r="E1288">
        <v>73001.999999999825</v>
      </c>
      <c r="F1288">
        <v>1376.367365351678</v>
      </c>
      <c r="G1288">
        <v>967.49641279391471</v>
      </c>
      <c r="H1288">
        <v>2343.8637781455927</v>
      </c>
      <c r="I1288">
        <v>1.8854</v>
      </c>
      <c r="J1288">
        <v>1.325</v>
      </c>
      <c r="K1288">
        <v>3.0278</v>
      </c>
      <c r="L1288">
        <v>0.2</v>
      </c>
      <c r="M1288" t="s">
        <v>3183</v>
      </c>
      <c r="N1288" t="s">
        <v>3183</v>
      </c>
    </row>
    <row r="1289" spans="1:14" x14ac:dyDescent="0.25">
      <c r="A1289" t="str">
        <f t="shared" si="20"/>
        <v>5_WM_3</v>
      </c>
      <c r="B1289">
        <v>5</v>
      </c>
      <c r="C1289" t="s">
        <v>1708</v>
      </c>
      <c r="D1289">
        <v>3</v>
      </c>
      <c r="E1289">
        <v>109502.9999999998</v>
      </c>
      <c r="F1289">
        <v>2122.5403527178719</v>
      </c>
      <c r="G1289">
        <v>1459.9484499637629</v>
      </c>
      <c r="H1289">
        <v>3582.4888026816348</v>
      </c>
      <c r="I1289">
        <v>1.9382999999999999</v>
      </c>
      <c r="J1289">
        <v>1.333</v>
      </c>
      <c r="K1289">
        <v>3.0886999999999998</v>
      </c>
      <c r="L1289">
        <v>0.2</v>
      </c>
      <c r="M1289" t="s">
        <v>3183</v>
      </c>
      <c r="N1289" t="s">
        <v>3183</v>
      </c>
    </row>
    <row r="1290" spans="1:14" x14ac:dyDescent="0.25">
      <c r="A1290" t="str">
        <f t="shared" si="20"/>
        <v>5_WM_4</v>
      </c>
      <c r="B1290">
        <v>5</v>
      </c>
      <c r="C1290" t="s">
        <v>1708</v>
      </c>
      <c r="D1290">
        <v>4</v>
      </c>
      <c r="E1290">
        <v>146042.12729770775</v>
      </c>
      <c r="F1290">
        <v>2879.7331275271222</v>
      </c>
      <c r="G1290">
        <v>1962.8656860586461</v>
      </c>
      <c r="H1290">
        <v>4842.5988135857679</v>
      </c>
      <c r="I1290">
        <v>1.9719</v>
      </c>
      <c r="J1290">
        <v>1.3440000000000001</v>
      </c>
      <c r="K1290">
        <v>3.133</v>
      </c>
      <c r="L1290">
        <v>0.2</v>
      </c>
      <c r="M1290" t="s">
        <v>3183</v>
      </c>
      <c r="N1290" t="s">
        <v>3183</v>
      </c>
    </row>
    <row r="1291" spans="1:14" x14ac:dyDescent="0.25">
      <c r="A1291" t="str">
        <f t="shared" si="20"/>
        <v>5_WM_5</v>
      </c>
      <c r="B1291">
        <v>5</v>
      </c>
      <c r="C1291" t="s">
        <v>1708</v>
      </c>
      <c r="D1291">
        <v>5</v>
      </c>
      <c r="E1291">
        <v>182536.56284847096</v>
      </c>
      <c r="F1291">
        <v>3645.0627747582457</v>
      </c>
      <c r="G1291">
        <v>2486.3355375109309</v>
      </c>
      <c r="H1291">
        <v>6131.398312269177</v>
      </c>
      <c r="I1291">
        <v>1.9968999999999999</v>
      </c>
      <c r="J1291">
        <v>1.3620000000000001</v>
      </c>
      <c r="K1291">
        <v>3.1760999999999999</v>
      </c>
      <c r="L1291">
        <v>0.2</v>
      </c>
      <c r="M1291" t="s">
        <v>3183</v>
      </c>
      <c r="N1291" t="s">
        <v>3183</v>
      </c>
    </row>
    <row r="1292" spans="1:14" x14ac:dyDescent="0.25">
      <c r="A1292" t="str">
        <f t="shared" si="20"/>
        <v>6_WM_1</v>
      </c>
      <c r="B1292">
        <v>6</v>
      </c>
      <c r="C1292" t="s">
        <v>1708</v>
      </c>
      <c r="D1292">
        <v>1</v>
      </c>
      <c r="E1292">
        <v>46501</v>
      </c>
      <c r="F1292">
        <v>832.89391952204221</v>
      </c>
      <c r="G1292">
        <v>580.10670135899852</v>
      </c>
      <c r="H1292">
        <v>1413.0006208810407</v>
      </c>
      <c r="I1292">
        <v>1.7910999999999999</v>
      </c>
      <c r="J1292">
        <v>1.589</v>
      </c>
      <c r="K1292">
        <v>2.8986999999999998</v>
      </c>
      <c r="L1292">
        <v>0.2</v>
      </c>
      <c r="M1292" t="s">
        <v>3183</v>
      </c>
      <c r="N1292" t="s">
        <v>3183</v>
      </c>
    </row>
    <row r="1293" spans="1:14" x14ac:dyDescent="0.25">
      <c r="A1293" t="str">
        <f t="shared" si="20"/>
        <v>6_WM_2</v>
      </c>
      <c r="B1293">
        <v>6</v>
      </c>
      <c r="C1293" t="s">
        <v>1708</v>
      </c>
      <c r="D1293">
        <v>2</v>
      </c>
      <c r="E1293">
        <v>93001.999999999884</v>
      </c>
      <c r="F1293">
        <v>1753.4439838968353</v>
      </c>
      <c r="G1293">
        <v>1176.4435992312576</v>
      </c>
      <c r="H1293">
        <v>2929.887583128093</v>
      </c>
      <c r="I1293">
        <v>1.8854</v>
      </c>
      <c r="J1293">
        <v>1.6120000000000001</v>
      </c>
      <c r="K1293">
        <v>3.0104000000000002</v>
      </c>
      <c r="L1293">
        <v>0.2</v>
      </c>
      <c r="M1293" t="s">
        <v>3183</v>
      </c>
      <c r="N1293" t="s">
        <v>3183</v>
      </c>
    </row>
    <row r="1294" spans="1:14" x14ac:dyDescent="0.25">
      <c r="A1294" t="str">
        <f t="shared" si="20"/>
        <v>6_WM_3</v>
      </c>
      <c r="B1294">
        <v>6</v>
      </c>
      <c r="C1294" t="s">
        <v>1708</v>
      </c>
      <c r="D1294">
        <v>3</v>
      </c>
      <c r="E1294">
        <v>139502.99999999983</v>
      </c>
      <c r="F1294">
        <v>2704.0423260111706</v>
      </c>
      <c r="G1294">
        <v>1775.7574758684445</v>
      </c>
      <c r="H1294">
        <v>4479.7998018796152</v>
      </c>
      <c r="I1294">
        <v>1.9382999999999999</v>
      </c>
      <c r="J1294">
        <v>1.6220000000000001</v>
      </c>
      <c r="K1294">
        <v>3.0712999999999999</v>
      </c>
      <c r="L1294">
        <v>0.2</v>
      </c>
      <c r="M1294" t="s">
        <v>3183</v>
      </c>
      <c r="N1294" t="s">
        <v>3183</v>
      </c>
    </row>
    <row r="1295" spans="1:14" x14ac:dyDescent="0.25">
      <c r="A1295" t="str">
        <f t="shared" si="20"/>
        <v>6_WM_4</v>
      </c>
      <c r="B1295">
        <v>6</v>
      </c>
      <c r="C1295" t="s">
        <v>1708</v>
      </c>
      <c r="D1295">
        <v>4</v>
      </c>
      <c r="E1295">
        <v>186052.57284651697</v>
      </c>
      <c r="F1295">
        <v>3668.6794927026294</v>
      </c>
      <c r="G1295">
        <v>2388.408099916212</v>
      </c>
      <c r="H1295">
        <v>6057.0875926188419</v>
      </c>
      <c r="I1295">
        <v>1.9719</v>
      </c>
      <c r="J1295">
        <v>1.6359999999999999</v>
      </c>
      <c r="K1295">
        <v>3.1156999999999999</v>
      </c>
      <c r="L1295">
        <v>0.2</v>
      </c>
      <c r="M1295" t="s">
        <v>3183</v>
      </c>
      <c r="N1295" t="s">
        <v>3183</v>
      </c>
    </row>
    <row r="1296" spans="1:14" x14ac:dyDescent="0.25">
      <c r="A1296" t="str">
        <f t="shared" si="20"/>
        <v>6_WM_5</v>
      </c>
      <c r="B1296">
        <v>6</v>
      </c>
      <c r="C1296" t="s">
        <v>1708</v>
      </c>
      <c r="D1296">
        <v>5</v>
      </c>
      <c r="E1296">
        <v>232545.20996730885</v>
      </c>
      <c r="F1296">
        <v>4643.6827508570377</v>
      </c>
      <c r="G1296">
        <v>3027.2507764620977</v>
      </c>
      <c r="H1296">
        <v>7670.9335273191355</v>
      </c>
      <c r="I1296">
        <v>1.9968999999999999</v>
      </c>
      <c r="J1296">
        <v>1.659</v>
      </c>
      <c r="K1296">
        <v>3.1587999999999998</v>
      </c>
      <c r="L1296">
        <v>0.2</v>
      </c>
      <c r="M1296" t="s">
        <v>3183</v>
      </c>
      <c r="N1296" t="s">
        <v>3183</v>
      </c>
    </row>
    <row r="1297" spans="1:14" x14ac:dyDescent="0.25">
      <c r="A1297" t="str">
        <f t="shared" si="20"/>
        <v>7_WM_1</v>
      </c>
      <c r="B1297">
        <v>7</v>
      </c>
      <c r="C1297" t="s">
        <v>1708</v>
      </c>
      <c r="D1297">
        <v>1</v>
      </c>
      <c r="E1297">
        <v>56500.999999999935</v>
      </c>
      <c r="F1297">
        <v>1012.0070395672116</v>
      </c>
      <c r="G1297">
        <v>682.83302461811627</v>
      </c>
      <c r="H1297">
        <v>1694.8400641853277</v>
      </c>
      <c r="I1297">
        <v>1.7910999999999999</v>
      </c>
      <c r="J1297">
        <v>1.871</v>
      </c>
      <c r="K1297">
        <v>2.8875000000000002</v>
      </c>
      <c r="L1297">
        <v>0.2</v>
      </c>
      <c r="M1297" t="s">
        <v>3183</v>
      </c>
      <c r="N1297" t="s">
        <v>3183</v>
      </c>
    </row>
    <row r="1298" spans="1:14" x14ac:dyDescent="0.25">
      <c r="A1298" t="str">
        <f t="shared" si="20"/>
        <v>7_WM_2</v>
      </c>
      <c r="B1298">
        <v>7</v>
      </c>
      <c r="C1298" t="s">
        <v>1708</v>
      </c>
      <c r="D1298">
        <v>2</v>
      </c>
      <c r="E1298">
        <v>113001.99999999985</v>
      </c>
      <c r="F1298">
        <v>2130.5206024419958</v>
      </c>
      <c r="G1298">
        <v>1385.390785668626</v>
      </c>
      <c r="H1298">
        <v>3515.9113881106218</v>
      </c>
      <c r="I1298">
        <v>1.8854</v>
      </c>
      <c r="J1298">
        <v>1.8979999999999999</v>
      </c>
      <c r="K1298">
        <v>2.9992000000000001</v>
      </c>
      <c r="L1298">
        <v>0.2</v>
      </c>
      <c r="M1298" t="s">
        <v>3183</v>
      </c>
      <c r="N1298" t="s">
        <v>3183</v>
      </c>
    </row>
    <row r="1299" spans="1:14" x14ac:dyDescent="0.25">
      <c r="A1299" t="str">
        <f t="shared" si="20"/>
        <v>7_WM_3</v>
      </c>
      <c r="B1299">
        <v>7</v>
      </c>
      <c r="C1299" t="s">
        <v>1708</v>
      </c>
      <c r="D1299">
        <v>3</v>
      </c>
      <c r="E1299">
        <v>169502.99999999977</v>
      </c>
      <c r="F1299">
        <v>3285.544299304473</v>
      </c>
      <c r="G1299">
        <v>2091.5665017731517</v>
      </c>
      <c r="H1299">
        <v>5377.1108010776243</v>
      </c>
      <c r="I1299">
        <v>1.9382999999999999</v>
      </c>
      <c r="J1299">
        <v>1.91</v>
      </c>
      <c r="K1299">
        <v>3.0600999999999998</v>
      </c>
      <c r="L1299">
        <v>0.2</v>
      </c>
      <c r="M1299" t="s">
        <v>3183</v>
      </c>
      <c r="N1299" t="s">
        <v>3183</v>
      </c>
    </row>
    <row r="1300" spans="1:14" x14ac:dyDescent="0.25">
      <c r="A1300" t="str">
        <f t="shared" si="20"/>
        <v>7_WM_4</v>
      </c>
      <c r="B1300">
        <v>7</v>
      </c>
      <c r="C1300" t="s">
        <v>1708</v>
      </c>
      <c r="D1300">
        <v>4</v>
      </c>
      <c r="E1300">
        <v>226063.01839532572</v>
      </c>
      <c r="F1300">
        <v>4457.6258578781399</v>
      </c>
      <c r="G1300">
        <v>2813.9505137737956</v>
      </c>
      <c r="H1300">
        <v>7271.5763716519359</v>
      </c>
      <c r="I1300">
        <v>1.9719</v>
      </c>
      <c r="J1300">
        <v>1.927</v>
      </c>
      <c r="K1300">
        <v>3.1044999999999998</v>
      </c>
      <c r="L1300">
        <v>0.2</v>
      </c>
      <c r="M1300" t="s">
        <v>3183</v>
      </c>
      <c r="N1300" t="s">
        <v>3183</v>
      </c>
    </row>
    <row r="1301" spans="1:14" x14ac:dyDescent="0.25">
      <c r="A1301" t="str">
        <f t="shared" si="20"/>
        <v>7_WM_5</v>
      </c>
      <c r="B1301">
        <v>7</v>
      </c>
      <c r="C1301" t="s">
        <v>1708</v>
      </c>
      <c r="D1301">
        <v>5</v>
      </c>
      <c r="E1301">
        <v>282553.85708614689</v>
      </c>
      <c r="F1301">
        <v>5642.3027269558543</v>
      </c>
      <c r="G1301">
        <v>3568.1660154132824</v>
      </c>
      <c r="H1301">
        <v>9210.4687423691357</v>
      </c>
      <c r="I1301">
        <v>1.9968999999999999</v>
      </c>
      <c r="J1301">
        <v>1.9550000000000001</v>
      </c>
      <c r="K1301">
        <v>3.1476000000000002</v>
      </c>
      <c r="L1301">
        <v>0.2</v>
      </c>
      <c r="M1301" t="s">
        <v>3183</v>
      </c>
      <c r="N1301" t="s">
        <v>3183</v>
      </c>
    </row>
    <row r="1302" spans="1:14" x14ac:dyDescent="0.25">
      <c r="A1302" t="str">
        <f t="shared" si="20"/>
        <v>8_WM_1</v>
      </c>
      <c r="B1302">
        <v>8</v>
      </c>
      <c r="C1302" t="s">
        <v>1708</v>
      </c>
      <c r="D1302">
        <v>1</v>
      </c>
      <c r="E1302">
        <v>68624.999999999913</v>
      </c>
      <c r="F1302">
        <v>1229.1637863099743</v>
      </c>
      <c r="G1302">
        <v>807.24601612081767</v>
      </c>
      <c r="H1302">
        <v>2036.4098024307918</v>
      </c>
      <c r="I1302">
        <v>1.7910999999999999</v>
      </c>
      <c r="J1302">
        <v>2.2120000000000002</v>
      </c>
      <c r="K1302">
        <v>2.8780999999999999</v>
      </c>
      <c r="L1302">
        <v>0.2</v>
      </c>
      <c r="M1302" t="s">
        <v>3183</v>
      </c>
      <c r="N1302" t="s">
        <v>3183</v>
      </c>
    </row>
    <row r="1303" spans="1:14" x14ac:dyDescent="0.25">
      <c r="A1303" t="str">
        <f t="shared" si="20"/>
        <v>8_WM_2</v>
      </c>
      <c r="B1303">
        <v>8</v>
      </c>
      <c r="C1303" t="s">
        <v>1708</v>
      </c>
      <c r="D1303">
        <v>2</v>
      </c>
      <c r="E1303">
        <v>137249.99999999983</v>
      </c>
      <c r="F1303">
        <v>2587.6882947661438</v>
      </c>
      <c r="G1303">
        <v>1638.4490447982871</v>
      </c>
      <c r="H1303">
        <v>4226.1373395644314</v>
      </c>
      <c r="I1303">
        <v>1.8854</v>
      </c>
      <c r="J1303">
        <v>2.2440000000000002</v>
      </c>
      <c r="K1303">
        <v>2.9897999999999998</v>
      </c>
      <c r="L1303">
        <v>0.2</v>
      </c>
      <c r="M1303" t="s">
        <v>3183</v>
      </c>
      <c r="N1303" t="s">
        <v>3183</v>
      </c>
    </row>
    <row r="1304" spans="1:14" x14ac:dyDescent="0.25">
      <c r="A1304" t="str">
        <f t="shared" si="20"/>
        <v>8_WM_3</v>
      </c>
      <c r="B1304">
        <v>8</v>
      </c>
      <c r="C1304" t="s">
        <v>1708</v>
      </c>
      <c r="D1304">
        <v>3</v>
      </c>
      <c r="E1304">
        <v>205875.00000000012</v>
      </c>
      <c r="F1304">
        <v>3990.5572917252707</v>
      </c>
      <c r="G1304">
        <v>2474.046322035445</v>
      </c>
      <c r="H1304">
        <v>6464.6036137607152</v>
      </c>
      <c r="I1304">
        <v>1.9382999999999999</v>
      </c>
      <c r="J1304">
        <v>2.2589999999999999</v>
      </c>
      <c r="K1304">
        <v>3.0507</v>
      </c>
      <c r="L1304">
        <v>0.2</v>
      </c>
      <c r="M1304" t="s">
        <v>3183</v>
      </c>
      <c r="N1304" t="s">
        <v>3183</v>
      </c>
    </row>
    <row r="1305" spans="1:14" x14ac:dyDescent="0.25">
      <c r="A1305" t="str">
        <f t="shared" si="20"/>
        <v>8_WM_4</v>
      </c>
      <c r="B1305">
        <v>8</v>
      </c>
      <c r="C1305" t="s">
        <v>1708</v>
      </c>
      <c r="D1305">
        <v>4</v>
      </c>
      <c r="E1305">
        <v>274571.68257870205</v>
      </c>
      <c r="F1305">
        <v>5414.1444310169263</v>
      </c>
      <c r="G1305">
        <v>3329.3296594456915</v>
      </c>
      <c r="H1305">
        <v>8743.4740904626178</v>
      </c>
      <c r="I1305">
        <v>1.9719</v>
      </c>
      <c r="J1305">
        <v>2.2799999999999998</v>
      </c>
      <c r="K1305">
        <v>3.0951</v>
      </c>
      <c r="L1305">
        <v>0.2</v>
      </c>
      <c r="M1305" t="s">
        <v>3183</v>
      </c>
      <c r="N1305" t="s">
        <v>3183</v>
      </c>
    </row>
    <row r="1306" spans="1:14" x14ac:dyDescent="0.25">
      <c r="A1306" t="str">
        <f t="shared" si="20"/>
        <v>8_WM_5</v>
      </c>
      <c r="B1306">
        <v>8</v>
      </c>
      <c r="C1306" t="s">
        <v>1708</v>
      </c>
      <c r="D1306">
        <v>5</v>
      </c>
      <c r="E1306">
        <v>343184.34085302585</v>
      </c>
      <c r="F1306">
        <v>6853.0295859780326</v>
      </c>
      <c r="G1306">
        <v>4223.2744714763958</v>
      </c>
      <c r="H1306">
        <v>11076.304057454428</v>
      </c>
      <c r="I1306">
        <v>1.9968999999999999</v>
      </c>
      <c r="J1306">
        <v>2.3140000000000001</v>
      </c>
      <c r="K1306">
        <v>3.1381999999999999</v>
      </c>
      <c r="L1306">
        <v>0.2</v>
      </c>
      <c r="M1306" t="s">
        <v>3183</v>
      </c>
      <c r="N1306" t="s">
        <v>3183</v>
      </c>
    </row>
    <row r="1307" spans="1:14" x14ac:dyDescent="0.25">
      <c r="A1307" t="str">
        <f t="shared" si="20"/>
        <v>9_WM_1</v>
      </c>
      <c r="B1307">
        <v>9</v>
      </c>
      <c r="C1307" t="s">
        <v>1708</v>
      </c>
      <c r="D1307">
        <v>1</v>
      </c>
      <c r="E1307">
        <v>80895</v>
      </c>
      <c r="F1307">
        <v>1403.3646505563872</v>
      </c>
      <c r="G1307">
        <v>802.54468843663187</v>
      </c>
      <c r="H1307">
        <v>2205.909338993019</v>
      </c>
      <c r="I1307">
        <v>1.7347999999999999</v>
      </c>
      <c r="J1307">
        <v>2.1989999999999998</v>
      </c>
      <c r="K1307">
        <v>2.4506999999999999</v>
      </c>
      <c r="L1307">
        <v>0.65</v>
      </c>
      <c r="M1307" t="s">
        <v>3183</v>
      </c>
      <c r="N1307" t="s">
        <v>3183</v>
      </c>
    </row>
    <row r="1308" spans="1:14" x14ac:dyDescent="0.25">
      <c r="A1308" t="str">
        <f t="shared" si="20"/>
        <v>9_WM_2</v>
      </c>
      <c r="B1308">
        <v>9</v>
      </c>
      <c r="C1308" t="s">
        <v>1708</v>
      </c>
      <c r="D1308">
        <v>2</v>
      </c>
      <c r="E1308">
        <v>161790.00000000023</v>
      </c>
      <c r="F1308">
        <v>2955.4503654130062</v>
      </c>
      <c r="G1308">
        <v>1623.1820152514915</v>
      </c>
      <c r="H1308">
        <v>4578.6323806644978</v>
      </c>
      <c r="I1308">
        <v>1.8267</v>
      </c>
      <c r="J1308">
        <v>2.2240000000000002</v>
      </c>
      <c r="K1308">
        <v>2.5537999999999998</v>
      </c>
      <c r="L1308">
        <v>0.65</v>
      </c>
      <c r="M1308" t="s">
        <v>3183</v>
      </c>
      <c r="N1308" t="s">
        <v>3183</v>
      </c>
    </row>
    <row r="1309" spans="1:14" x14ac:dyDescent="0.25">
      <c r="A1309" t="str">
        <f t="shared" si="20"/>
        <v>9_WM_3</v>
      </c>
      <c r="B1309">
        <v>9</v>
      </c>
      <c r="C1309" t="s">
        <v>1708</v>
      </c>
      <c r="D1309">
        <v>3</v>
      </c>
      <c r="E1309">
        <v>242685.00000000023</v>
      </c>
      <c r="F1309">
        <v>4559.9212132668736</v>
      </c>
      <c r="G1309">
        <v>2448.541037096486</v>
      </c>
      <c r="H1309">
        <v>7008.46225036336</v>
      </c>
      <c r="I1309">
        <v>1.8789</v>
      </c>
      <c r="J1309">
        <v>2.2360000000000002</v>
      </c>
      <c r="K1309">
        <v>2.6116999999999999</v>
      </c>
      <c r="L1309">
        <v>0.65</v>
      </c>
      <c r="M1309" t="s">
        <v>3183</v>
      </c>
      <c r="N1309" t="s">
        <v>3183</v>
      </c>
    </row>
    <row r="1310" spans="1:14" x14ac:dyDescent="0.25">
      <c r="A1310" t="str">
        <f t="shared" si="20"/>
        <v>9_WM_4</v>
      </c>
      <c r="B1310">
        <v>9</v>
      </c>
      <c r="C1310" t="s">
        <v>1708</v>
      </c>
      <c r="D1310">
        <v>4</v>
      </c>
      <c r="E1310">
        <v>323642.09087938548</v>
      </c>
      <c r="F1310">
        <v>6188.7954426359311</v>
      </c>
      <c r="G1310">
        <v>3288.3692221748106</v>
      </c>
      <c r="H1310">
        <v>9477.1646648107417</v>
      </c>
      <c r="I1310">
        <v>1.9121999999999999</v>
      </c>
      <c r="J1310">
        <v>2.2519999999999998</v>
      </c>
      <c r="K1310">
        <v>2.6520999999999999</v>
      </c>
      <c r="L1310">
        <v>0.65</v>
      </c>
      <c r="M1310" t="s">
        <v>3183</v>
      </c>
      <c r="N1310" t="s">
        <v>3183</v>
      </c>
    </row>
    <row r="1311" spans="1:14" x14ac:dyDescent="0.25">
      <c r="A1311" t="str">
        <f t="shared" si="20"/>
        <v>9_WM_5</v>
      </c>
      <c r="B1311">
        <v>9</v>
      </c>
      <c r="C1311" t="s">
        <v>1708</v>
      </c>
      <c r="D1311">
        <v>5</v>
      </c>
      <c r="E1311">
        <v>404524.29852302367</v>
      </c>
      <c r="F1311">
        <v>7834.2034505928541</v>
      </c>
      <c r="G1311">
        <v>4161.7890411042908</v>
      </c>
      <c r="H1311">
        <v>11995.992491697145</v>
      </c>
      <c r="I1311">
        <v>1.9366000000000001</v>
      </c>
      <c r="J1311">
        <v>2.2799999999999998</v>
      </c>
      <c r="K1311">
        <v>2.6892999999999998</v>
      </c>
      <c r="L1311">
        <v>0.65</v>
      </c>
      <c r="M1311" t="s">
        <v>3183</v>
      </c>
      <c r="N1311" t="s">
        <v>3183</v>
      </c>
    </row>
    <row r="1312" spans="1:14" x14ac:dyDescent="0.25">
      <c r="A1312" t="str">
        <f t="shared" si="20"/>
        <v>10_WM_1</v>
      </c>
      <c r="B1312">
        <v>10</v>
      </c>
      <c r="C1312" t="s">
        <v>1708</v>
      </c>
      <c r="D1312">
        <v>1</v>
      </c>
      <c r="E1312">
        <v>94750.999999999927</v>
      </c>
      <c r="F1312">
        <v>1643.7382286280772</v>
      </c>
      <c r="G1312">
        <v>891.83226192105451</v>
      </c>
      <c r="H1312">
        <v>2535.5704905491316</v>
      </c>
      <c r="I1312">
        <v>1.7347999999999999</v>
      </c>
      <c r="J1312">
        <v>2.4430000000000001</v>
      </c>
      <c r="K1312">
        <v>2.4426999999999999</v>
      </c>
      <c r="L1312">
        <v>0.65</v>
      </c>
      <c r="M1312" t="s">
        <v>3183</v>
      </c>
      <c r="N1312" t="s">
        <v>3183</v>
      </c>
    </row>
    <row r="1313" spans="1:14" x14ac:dyDescent="0.25">
      <c r="A1313" t="str">
        <f t="shared" si="20"/>
        <v>10_WM_2</v>
      </c>
      <c r="B1313">
        <v>10</v>
      </c>
      <c r="C1313" t="s">
        <v>1708</v>
      </c>
      <c r="D1313">
        <v>2</v>
      </c>
      <c r="E1313">
        <v>189501.99999999994</v>
      </c>
      <c r="F1313">
        <v>3461.6710250725919</v>
      </c>
      <c r="G1313">
        <v>1804.8668344415735</v>
      </c>
      <c r="H1313">
        <v>5266.5378595141656</v>
      </c>
      <c r="I1313">
        <v>1.8267</v>
      </c>
      <c r="J1313">
        <v>2.472</v>
      </c>
      <c r="K1313">
        <v>2.5457999999999998</v>
      </c>
      <c r="L1313">
        <v>0.65</v>
      </c>
      <c r="M1313" t="s">
        <v>3183</v>
      </c>
      <c r="N1313" t="s">
        <v>3183</v>
      </c>
    </row>
    <row r="1314" spans="1:14" x14ac:dyDescent="0.25">
      <c r="A1314" t="str">
        <f t="shared" si="20"/>
        <v>10_WM_3</v>
      </c>
      <c r="B1314">
        <v>10</v>
      </c>
      <c r="C1314" t="s">
        <v>1708</v>
      </c>
      <c r="D1314">
        <v>3</v>
      </c>
      <c r="E1314">
        <v>284253.00000000012</v>
      </c>
      <c r="F1314">
        <v>5340.9616772142908</v>
      </c>
      <c r="G1314">
        <v>2723.4346433255087</v>
      </c>
      <c r="H1314">
        <v>8064.3963205397995</v>
      </c>
      <c r="I1314">
        <v>1.8789</v>
      </c>
      <c r="J1314">
        <v>2.4870000000000001</v>
      </c>
      <c r="K1314">
        <v>2.6036999999999999</v>
      </c>
      <c r="L1314">
        <v>0.65</v>
      </c>
      <c r="M1314" t="s">
        <v>3183</v>
      </c>
      <c r="N1314" t="s">
        <v>3183</v>
      </c>
    </row>
    <row r="1315" spans="1:14" x14ac:dyDescent="0.25">
      <c r="A1315" t="str">
        <f t="shared" si="20"/>
        <v>10_WM_4</v>
      </c>
      <c r="B1315">
        <v>10</v>
      </c>
      <c r="C1315" t="s">
        <v>1708</v>
      </c>
      <c r="D1315">
        <v>4</v>
      </c>
      <c r="E1315">
        <v>379076.72603884898</v>
      </c>
      <c r="F1315">
        <v>7248.8356138846484</v>
      </c>
      <c r="G1315">
        <v>3658.9585028734477</v>
      </c>
      <c r="H1315">
        <v>10907.794116758096</v>
      </c>
      <c r="I1315">
        <v>1.9121999999999999</v>
      </c>
      <c r="J1315">
        <v>2.5059999999999998</v>
      </c>
      <c r="K1315">
        <v>2.6442000000000001</v>
      </c>
      <c r="L1315">
        <v>0.65</v>
      </c>
      <c r="M1315" t="s">
        <v>3183</v>
      </c>
      <c r="N1315" t="s">
        <v>3183</v>
      </c>
    </row>
    <row r="1316" spans="1:14" x14ac:dyDescent="0.25">
      <c r="A1316" t="str">
        <f t="shared" si="20"/>
        <v>10_WM_5</v>
      </c>
      <c r="B1316">
        <v>10</v>
      </c>
      <c r="C1316" t="s">
        <v>1708</v>
      </c>
      <c r="D1316">
        <v>5</v>
      </c>
      <c r="E1316">
        <v>473812.74255955452</v>
      </c>
      <c r="F1316">
        <v>9176.0752969543919</v>
      </c>
      <c r="G1316">
        <v>4632.877139391192</v>
      </c>
      <c r="H1316">
        <v>13808.952436345584</v>
      </c>
      <c r="I1316">
        <v>1.9366000000000001</v>
      </c>
      <c r="J1316">
        <v>2.5390000000000001</v>
      </c>
      <c r="K1316">
        <v>2.6810999999999998</v>
      </c>
      <c r="L1316">
        <v>0.65</v>
      </c>
      <c r="M1316" t="s">
        <v>3183</v>
      </c>
      <c r="N1316" t="s">
        <v>3183</v>
      </c>
    </row>
    <row r="1317" spans="1:14" x14ac:dyDescent="0.25">
      <c r="A1317" t="str">
        <f t="shared" si="20"/>
        <v>11_WM_1</v>
      </c>
      <c r="B1317">
        <v>11</v>
      </c>
      <c r="C1317" t="s">
        <v>1708</v>
      </c>
      <c r="D1317">
        <v>1</v>
      </c>
      <c r="E1317">
        <v>116251.00000000003</v>
      </c>
      <c r="F1317">
        <v>2016.719747720261</v>
      </c>
      <c r="G1317">
        <v>1029.8257506151549</v>
      </c>
      <c r="H1317">
        <v>3046.5454983354157</v>
      </c>
      <c r="I1317">
        <v>1.7347999999999999</v>
      </c>
      <c r="J1317">
        <v>2.8210000000000002</v>
      </c>
      <c r="K1317">
        <v>2.4336000000000002</v>
      </c>
      <c r="L1317">
        <v>0.65</v>
      </c>
      <c r="M1317" t="s">
        <v>3183</v>
      </c>
      <c r="N1317" t="s">
        <v>3183</v>
      </c>
    </row>
    <row r="1318" spans="1:14" x14ac:dyDescent="0.25">
      <c r="A1318" t="str">
        <f t="shared" si="20"/>
        <v>11_WM_2</v>
      </c>
      <c r="B1318">
        <v>11</v>
      </c>
      <c r="C1318" t="s">
        <v>1708</v>
      </c>
      <c r="D1318">
        <v>2</v>
      </c>
      <c r="E1318">
        <v>232502.00000000006</v>
      </c>
      <c r="F1318">
        <v>4247.1606456471573</v>
      </c>
      <c r="G1318">
        <v>2085.6596688989976</v>
      </c>
      <c r="H1318">
        <v>6332.8203145461548</v>
      </c>
      <c r="I1318">
        <v>1.8267</v>
      </c>
      <c r="J1318">
        <v>2.8570000000000002</v>
      </c>
      <c r="K1318">
        <v>2.5367000000000002</v>
      </c>
      <c r="L1318">
        <v>0.65</v>
      </c>
      <c r="M1318" t="s">
        <v>3183</v>
      </c>
      <c r="N1318" t="s">
        <v>3183</v>
      </c>
    </row>
    <row r="1319" spans="1:14" x14ac:dyDescent="0.25">
      <c r="A1319" t="str">
        <f t="shared" si="20"/>
        <v>11_WM_3</v>
      </c>
      <c r="B1319">
        <v>11</v>
      </c>
      <c r="C1319" t="s">
        <v>1708</v>
      </c>
      <c r="D1319">
        <v>3</v>
      </c>
      <c r="E1319">
        <v>348752.99999999988</v>
      </c>
      <c r="F1319">
        <v>6552.8821430680127</v>
      </c>
      <c r="G1319">
        <v>3148.2810237886806</v>
      </c>
      <c r="H1319">
        <v>9701.1631668566934</v>
      </c>
      <c r="I1319">
        <v>1.8789</v>
      </c>
      <c r="J1319">
        <v>2.875</v>
      </c>
      <c r="K1319">
        <v>2.5945999999999998</v>
      </c>
      <c r="L1319">
        <v>0.65</v>
      </c>
      <c r="M1319" t="s">
        <v>3183</v>
      </c>
      <c r="N1319" t="s">
        <v>3183</v>
      </c>
    </row>
    <row r="1320" spans="1:14" x14ac:dyDescent="0.25">
      <c r="A1320" t="str">
        <f t="shared" si="20"/>
        <v>11_WM_4</v>
      </c>
      <c r="B1320">
        <v>11</v>
      </c>
      <c r="C1320" t="s">
        <v>1708</v>
      </c>
      <c r="D1320">
        <v>4</v>
      </c>
      <c r="E1320">
        <v>465093.22834315454</v>
      </c>
      <c r="F1320">
        <v>8893.6727733713014</v>
      </c>
      <c r="G1320">
        <v>4231.7018008262266</v>
      </c>
      <c r="H1320">
        <v>13125.374574197529</v>
      </c>
      <c r="I1320">
        <v>1.9121999999999999</v>
      </c>
      <c r="J1320">
        <v>2.8980000000000001</v>
      </c>
      <c r="K1320">
        <v>2.6351</v>
      </c>
      <c r="L1320">
        <v>0.65</v>
      </c>
      <c r="M1320" t="s">
        <v>3183</v>
      </c>
      <c r="N1320" t="s">
        <v>3183</v>
      </c>
    </row>
    <row r="1321" spans="1:14" x14ac:dyDescent="0.25">
      <c r="A1321" t="str">
        <f t="shared" si="20"/>
        <v>11_WM_5</v>
      </c>
      <c r="B1321">
        <v>11</v>
      </c>
      <c r="C1321" t="s">
        <v>1708</v>
      </c>
      <c r="D1321">
        <v>5</v>
      </c>
      <c r="E1321">
        <v>581325.84495457262</v>
      </c>
      <c r="F1321">
        <v>11258.223441929313</v>
      </c>
      <c r="G1321">
        <v>5360.9403941986839</v>
      </c>
      <c r="H1321">
        <v>16619.163836127998</v>
      </c>
      <c r="I1321">
        <v>1.9366000000000001</v>
      </c>
      <c r="J1321">
        <v>2.9380000000000002</v>
      </c>
      <c r="K1321">
        <v>2.6718000000000002</v>
      </c>
      <c r="L1321">
        <v>0.65</v>
      </c>
      <c r="M1321" t="s">
        <v>3183</v>
      </c>
      <c r="N1321" t="s">
        <v>3183</v>
      </c>
    </row>
    <row r="1322" spans="1:14" x14ac:dyDescent="0.25">
      <c r="A1322" t="str">
        <f t="shared" si="20"/>
        <v>12_WM_1</v>
      </c>
      <c r="B1322">
        <v>12</v>
      </c>
      <c r="C1322" t="s">
        <v>1708</v>
      </c>
      <c r="D1322">
        <v>1</v>
      </c>
      <c r="E1322">
        <v>141250.99999999985</v>
      </c>
      <c r="F1322">
        <v>2450.4191885251339</v>
      </c>
      <c r="G1322">
        <v>1189.9593556772936</v>
      </c>
      <c r="H1322">
        <v>3640.3785442024273</v>
      </c>
      <c r="I1322">
        <v>1.7347999999999999</v>
      </c>
      <c r="J1322">
        <v>3.26</v>
      </c>
      <c r="K1322">
        <v>2.4262999999999999</v>
      </c>
      <c r="L1322">
        <v>0.65</v>
      </c>
      <c r="M1322" t="s">
        <v>3183</v>
      </c>
      <c r="N1322" t="s">
        <v>3183</v>
      </c>
    </row>
    <row r="1323" spans="1:14" x14ac:dyDescent="0.25">
      <c r="A1323" t="str">
        <f t="shared" si="20"/>
        <v>12_WM_2</v>
      </c>
      <c r="B1323">
        <v>12</v>
      </c>
      <c r="C1323" t="s">
        <v>1708</v>
      </c>
      <c r="D1323">
        <v>2</v>
      </c>
      <c r="E1323">
        <v>282501.99999999942</v>
      </c>
      <c r="F1323">
        <v>5160.5206695710831</v>
      </c>
      <c r="G1323">
        <v>2411.5037292052039</v>
      </c>
      <c r="H1323">
        <v>7572.0243987762869</v>
      </c>
      <c r="I1323">
        <v>1.8267</v>
      </c>
      <c r="J1323">
        <v>3.3029999999999999</v>
      </c>
      <c r="K1323">
        <v>2.5293999999999999</v>
      </c>
      <c r="L1323">
        <v>0.65</v>
      </c>
      <c r="M1323" t="s">
        <v>3183</v>
      </c>
      <c r="N1323" t="s">
        <v>3183</v>
      </c>
    </row>
    <row r="1324" spans="1:14" x14ac:dyDescent="0.25">
      <c r="A1324" t="str">
        <f t="shared" si="20"/>
        <v>12_WM_3</v>
      </c>
      <c r="B1324">
        <v>12</v>
      </c>
      <c r="C1324" t="s">
        <v>1708</v>
      </c>
      <c r="D1324">
        <v>3</v>
      </c>
      <c r="E1324">
        <v>423752.99999999965</v>
      </c>
      <c r="F1324">
        <v>7962.0919870840089</v>
      </c>
      <c r="G1324">
        <v>3641.2909481763195</v>
      </c>
      <c r="H1324">
        <v>11603.382935260328</v>
      </c>
      <c r="I1324">
        <v>1.8789</v>
      </c>
      <c r="J1324">
        <v>3.3250000000000002</v>
      </c>
      <c r="K1324">
        <v>2.5872999999999999</v>
      </c>
      <c r="L1324">
        <v>0.65</v>
      </c>
      <c r="M1324" t="s">
        <v>3183</v>
      </c>
      <c r="N1324" t="s">
        <v>3183</v>
      </c>
    </row>
    <row r="1325" spans="1:14" x14ac:dyDescent="0.25">
      <c r="A1325" t="str">
        <f t="shared" si="20"/>
        <v>12_WM_4</v>
      </c>
      <c r="B1325">
        <v>12</v>
      </c>
      <c r="C1325" t="s">
        <v>1708</v>
      </c>
      <c r="D1325">
        <v>4</v>
      </c>
      <c r="E1325">
        <v>565112.41706909135</v>
      </c>
      <c r="F1325">
        <v>10806.274121611605</v>
      </c>
      <c r="G1325">
        <v>4896.3375444396297</v>
      </c>
      <c r="H1325">
        <v>15702.611666051234</v>
      </c>
      <c r="I1325">
        <v>1.9121999999999999</v>
      </c>
      <c r="J1325">
        <v>3.3540000000000001</v>
      </c>
      <c r="K1325">
        <v>2.6278000000000001</v>
      </c>
      <c r="L1325">
        <v>0.65</v>
      </c>
      <c r="M1325" t="s">
        <v>3183</v>
      </c>
      <c r="N1325" t="s">
        <v>3183</v>
      </c>
    </row>
    <row r="1326" spans="1:14" x14ac:dyDescent="0.25">
      <c r="A1326" t="str">
        <f t="shared" si="20"/>
        <v>12_WM_5</v>
      </c>
      <c r="B1326">
        <v>12</v>
      </c>
      <c r="C1326" t="s">
        <v>1708</v>
      </c>
      <c r="D1326">
        <v>5</v>
      </c>
      <c r="E1326">
        <v>706341.08029761864</v>
      </c>
      <c r="F1326">
        <v>13679.325936086223</v>
      </c>
      <c r="G1326">
        <v>6205.8158583334189</v>
      </c>
      <c r="H1326">
        <v>19885.141794419644</v>
      </c>
      <c r="I1326">
        <v>1.9366000000000001</v>
      </c>
      <c r="J1326">
        <v>3.4</v>
      </c>
      <c r="K1326">
        <v>2.6644000000000001</v>
      </c>
      <c r="L1326">
        <v>0.65</v>
      </c>
      <c r="M1326" t="s">
        <v>3183</v>
      </c>
      <c r="N1326" t="s">
        <v>3183</v>
      </c>
    </row>
    <row r="1327" spans="1:14" x14ac:dyDescent="0.25">
      <c r="A1327" t="str">
        <f t="shared" si="20"/>
        <v>13_WM_1</v>
      </c>
      <c r="B1327">
        <v>13</v>
      </c>
      <c r="C1327" t="s">
        <v>1708</v>
      </c>
      <c r="D1327">
        <v>1</v>
      </c>
      <c r="E1327">
        <v>166251.00000000009</v>
      </c>
      <c r="F1327">
        <v>2884.1186293299938</v>
      </c>
      <c r="G1327">
        <v>1350.0929607394332</v>
      </c>
      <c r="H1327">
        <v>4234.2115900694271</v>
      </c>
      <c r="I1327">
        <v>1.7347999999999999</v>
      </c>
      <c r="J1327">
        <v>3.6989999999999998</v>
      </c>
      <c r="K1327">
        <v>2.4211999999999998</v>
      </c>
      <c r="L1327">
        <v>0.65</v>
      </c>
      <c r="M1327" t="s">
        <v>3183</v>
      </c>
      <c r="N1327" t="s">
        <v>3183</v>
      </c>
    </row>
    <row r="1328" spans="1:14" x14ac:dyDescent="0.25">
      <c r="A1328" t="str">
        <f t="shared" si="20"/>
        <v>13_WM_2</v>
      </c>
      <c r="B1328">
        <v>13</v>
      </c>
      <c r="C1328" t="s">
        <v>1708</v>
      </c>
      <c r="D1328">
        <v>2</v>
      </c>
      <c r="E1328">
        <v>332501.99999999948</v>
      </c>
      <c r="F1328">
        <v>6073.8806934950007</v>
      </c>
      <c r="G1328">
        <v>2737.3477895113697</v>
      </c>
      <c r="H1328">
        <v>8811.2284830063709</v>
      </c>
      <c r="I1328">
        <v>1.8267</v>
      </c>
      <c r="J1328">
        <v>3.75</v>
      </c>
      <c r="K1328">
        <v>2.5243000000000002</v>
      </c>
      <c r="L1328">
        <v>0.65</v>
      </c>
      <c r="M1328" t="s">
        <v>3183</v>
      </c>
      <c r="N1328" t="s">
        <v>3183</v>
      </c>
    </row>
    <row r="1329" spans="1:14" x14ac:dyDescent="0.25">
      <c r="A1329" t="str">
        <f t="shared" si="20"/>
        <v>13_WM_3</v>
      </c>
      <c r="B1329">
        <v>13</v>
      </c>
      <c r="C1329" t="s">
        <v>1708</v>
      </c>
      <c r="D1329">
        <v>3</v>
      </c>
      <c r="E1329">
        <v>498752.99999999907</v>
      </c>
      <c r="F1329">
        <v>9371.3018310999832</v>
      </c>
      <c r="G1329">
        <v>4134.3008725639183</v>
      </c>
      <c r="H1329">
        <v>13505.602703663903</v>
      </c>
      <c r="I1329">
        <v>1.8789</v>
      </c>
      <c r="J1329">
        <v>3.7759999999999998</v>
      </c>
      <c r="K1329">
        <v>2.5821999999999998</v>
      </c>
      <c r="L1329">
        <v>0.65</v>
      </c>
      <c r="M1329" t="s">
        <v>3183</v>
      </c>
      <c r="N1329" t="s">
        <v>3183</v>
      </c>
    </row>
    <row r="1330" spans="1:14" x14ac:dyDescent="0.25">
      <c r="A1330" t="str">
        <f t="shared" si="20"/>
        <v>13_WM_4</v>
      </c>
      <c r="B1330">
        <v>13</v>
      </c>
      <c r="C1330" t="s">
        <v>1708</v>
      </c>
      <c r="D1330">
        <v>4</v>
      </c>
      <c r="E1330">
        <v>665131.60579502629</v>
      </c>
      <c r="F1330">
        <v>12718.875469851919</v>
      </c>
      <c r="G1330">
        <v>5560.9732880530364</v>
      </c>
      <c r="H1330">
        <v>18279.848757904954</v>
      </c>
      <c r="I1330">
        <v>1.9121999999999999</v>
      </c>
      <c r="J1330">
        <v>3.8090000000000002</v>
      </c>
      <c r="K1330">
        <v>2.6227</v>
      </c>
      <c r="L1330">
        <v>0.65</v>
      </c>
      <c r="M1330" t="s">
        <v>3183</v>
      </c>
      <c r="N1330" t="s">
        <v>3183</v>
      </c>
    </row>
    <row r="1331" spans="1:14" x14ac:dyDescent="0.25">
      <c r="A1331" t="str">
        <f t="shared" si="20"/>
        <v>13_WM_5</v>
      </c>
      <c r="B1331">
        <v>13</v>
      </c>
      <c r="C1331" t="s">
        <v>1708</v>
      </c>
      <c r="D1331">
        <v>5</v>
      </c>
      <c r="E1331">
        <v>831356.3156406607</v>
      </c>
      <c r="F1331">
        <v>16100.428430243117</v>
      </c>
      <c r="G1331">
        <v>7050.6913224681575</v>
      </c>
      <c r="H1331">
        <v>23151.119752711274</v>
      </c>
      <c r="I1331">
        <v>1.9366000000000001</v>
      </c>
      <c r="J1331">
        <v>3.863</v>
      </c>
      <c r="K1331">
        <v>2.6591</v>
      </c>
      <c r="L1331">
        <v>0.65</v>
      </c>
      <c r="M1331" t="s">
        <v>3183</v>
      </c>
      <c r="N1331" t="s">
        <v>3183</v>
      </c>
    </row>
    <row r="1332" spans="1:14" x14ac:dyDescent="0.25">
      <c r="A1332" t="str">
        <f t="shared" si="20"/>
        <v>14_WM_1</v>
      </c>
      <c r="B1332">
        <v>14</v>
      </c>
      <c r="C1332" t="s">
        <v>1708</v>
      </c>
      <c r="D1332">
        <v>1</v>
      </c>
      <c r="E1332">
        <v>191250.99999999997</v>
      </c>
      <c r="F1332">
        <v>3317.8180701348642</v>
      </c>
      <c r="G1332">
        <v>1510.9596930138364</v>
      </c>
      <c r="H1332">
        <v>4828.7777631487006</v>
      </c>
      <c r="I1332">
        <v>1.7347999999999999</v>
      </c>
      <c r="J1332">
        <v>4.1399999999999997</v>
      </c>
      <c r="K1332">
        <v>2.4178000000000002</v>
      </c>
      <c r="L1332">
        <v>0.65</v>
      </c>
      <c r="M1332" t="s">
        <v>3183</v>
      </c>
      <c r="N1332" t="s">
        <v>3183</v>
      </c>
    </row>
    <row r="1333" spans="1:14" x14ac:dyDescent="0.25">
      <c r="A1333" t="str">
        <f t="shared" si="20"/>
        <v>14_WM_2</v>
      </c>
      <c r="B1333">
        <v>14</v>
      </c>
      <c r="C1333" t="s">
        <v>1708</v>
      </c>
      <c r="D1333">
        <v>2</v>
      </c>
      <c r="E1333">
        <v>382501.99999999983</v>
      </c>
      <c r="F1333">
        <v>6987.2407174189129</v>
      </c>
      <c r="G1333">
        <v>3064.6838040125667</v>
      </c>
      <c r="H1333">
        <v>10051.92452143148</v>
      </c>
      <c r="I1333">
        <v>1.8267</v>
      </c>
      <c r="J1333">
        <v>4.1980000000000004</v>
      </c>
      <c r="K1333">
        <v>2.5209000000000001</v>
      </c>
      <c r="L1333">
        <v>0.65</v>
      </c>
      <c r="M1333" t="s">
        <v>3183</v>
      </c>
      <c r="N1333" t="s">
        <v>3183</v>
      </c>
    </row>
    <row r="1334" spans="1:14" x14ac:dyDescent="0.25">
      <c r="A1334" t="str">
        <f t="shared" si="20"/>
        <v>14_WM_3</v>
      </c>
      <c r="B1334">
        <v>14</v>
      </c>
      <c r="C1334" t="s">
        <v>1708</v>
      </c>
      <c r="D1334">
        <v>3</v>
      </c>
      <c r="E1334">
        <v>573752.99999999907</v>
      </c>
      <c r="F1334">
        <v>10780.511675115937</v>
      </c>
      <c r="G1334">
        <v>4629.5682850825351</v>
      </c>
      <c r="H1334">
        <v>15410.079960198473</v>
      </c>
      <c r="I1334">
        <v>1.8789</v>
      </c>
      <c r="J1334">
        <v>4.2279999999999998</v>
      </c>
      <c r="K1334">
        <v>2.5788000000000002</v>
      </c>
      <c r="L1334">
        <v>0.65</v>
      </c>
      <c r="M1334" t="s">
        <v>3183</v>
      </c>
      <c r="N1334" t="s">
        <v>3183</v>
      </c>
    </row>
    <row r="1335" spans="1:14" x14ac:dyDescent="0.25">
      <c r="A1335" t="str">
        <f t="shared" si="20"/>
        <v>14_WM_4</v>
      </c>
      <c r="B1335">
        <v>14</v>
      </c>
      <c r="C1335" t="s">
        <v>1708</v>
      </c>
      <c r="D1335">
        <v>4</v>
      </c>
      <c r="E1335">
        <v>765150.79452096426</v>
      </c>
      <c r="F1335">
        <v>14631.476818092176</v>
      </c>
      <c r="G1335">
        <v>6228.6526065222306</v>
      </c>
      <c r="H1335">
        <v>20860.129424614406</v>
      </c>
      <c r="I1335">
        <v>1.9121999999999999</v>
      </c>
      <c r="J1335">
        <v>4.266</v>
      </c>
      <c r="K1335">
        <v>2.6193</v>
      </c>
      <c r="L1335">
        <v>0.65</v>
      </c>
      <c r="M1335" t="s">
        <v>3183</v>
      </c>
      <c r="N1335" t="s">
        <v>3183</v>
      </c>
    </row>
    <row r="1336" spans="1:14" x14ac:dyDescent="0.25">
      <c r="A1336" t="str">
        <f t="shared" si="20"/>
        <v>14_WM_5</v>
      </c>
      <c r="B1336">
        <v>14</v>
      </c>
      <c r="C1336" t="s">
        <v>1708</v>
      </c>
      <c r="D1336">
        <v>5</v>
      </c>
      <c r="E1336">
        <v>956371.55098370754</v>
      </c>
      <c r="F1336">
        <v>18521.530924399965</v>
      </c>
      <c r="G1336">
        <v>7899.4361435810188</v>
      </c>
      <c r="H1336">
        <v>26420.967067980986</v>
      </c>
      <c r="I1336">
        <v>1.9366000000000001</v>
      </c>
      <c r="J1336">
        <v>4.3280000000000003</v>
      </c>
      <c r="K1336">
        <v>2.6556000000000002</v>
      </c>
      <c r="L1336">
        <v>0.65</v>
      </c>
      <c r="M1336" t="s">
        <v>3183</v>
      </c>
      <c r="N1336" t="s">
        <v>3183</v>
      </c>
    </row>
    <row r="1337" spans="1:14" x14ac:dyDescent="0.25">
      <c r="A1337" t="str">
        <f t="shared" si="20"/>
        <v>15_WM_1</v>
      </c>
      <c r="B1337">
        <v>15</v>
      </c>
      <c r="C1337" t="s">
        <v>1708</v>
      </c>
      <c r="D1337">
        <v>1</v>
      </c>
      <c r="E1337">
        <v>232500.99999999974</v>
      </c>
      <c r="F1337">
        <v>4033.4221474628935</v>
      </c>
      <c r="G1337">
        <v>1775.876612218022</v>
      </c>
      <c r="H1337">
        <v>5809.2987596809153</v>
      </c>
      <c r="I1337">
        <v>1.7347999999999999</v>
      </c>
      <c r="J1337">
        <v>4.8650000000000002</v>
      </c>
      <c r="K1337">
        <v>2.4136000000000002</v>
      </c>
      <c r="L1337">
        <v>0.65</v>
      </c>
      <c r="M1337" t="s">
        <v>3183</v>
      </c>
      <c r="N1337" t="s">
        <v>3183</v>
      </c>
    </row>
    <row r="1338" spans="1:14" x14ac:dyDescent="0.25">
      <c r="A1338" t="str">
        <f t="shared" si="20"/>
        <v>15_WM_2</v>
      </c>
      <c r="B1338">
        <v>15</v>
      </c>
      <c r="C1338" t="s">
        <v>1708</v>
      </c>
      <c r="D1338">
        <v>2</v>
      </c>
      <c r="E1338">
        <v>465001.99999999959</v>
      </c>
      <c r="F1338">
        <v>8494.2847568933685</v>
      </c>
      <c r="G1338">
        <v>3603.743860003015</v>
      </c>
      <c r="H1338">
        <v>12098.028616896383</v>
      </c>
      <c r="I1338">
        <v>1.8267</v>
      </c>
      <c r="J1338">
        <v>4.9370000000000003</v>
      </c>
      <c r="K1338">
        <v>2.5167000000000002</v>
      </c>
      <c r="L1338">
        <v>0.65</v>
      </c>
      <c r="M1338" t="s">
        <v>3183</v>
      </c>
      <c r="N1338" t="s">
        <v>3183</v>
      </c>
    </row>
    <row r="1339" spans="1:14" x14ac:dyDescent="0.25">
      <c r="A1339" t="str">
        <f t="shared" si="20"/>
        <v>15_WM_3</v>
      </c>
      <c r="B1339">
        <v>15</v>
      </c>
      <c r="C1339" t="s">
        <v>1708</v>
      </c>
      <c r="D1339">
        <v>3</v>
      </c>
      <c r="E1339">
        <v>697502.99999999977</v>
      </c>
      <c r="F1339">
        <v>13105.707917742286</v>
      </c>
      <c r="G1339">
        <v>5445.1792740463761</v>
      </c>
      <c r="H1339">
        <v>18550.887191788661</v>
      </c>
      <c r="I1339">
        <v>1.8789</v>
      </c>
      <c r="J1339">
        <v>4.9729999999999999</v>
      </c>
      <c r="K1339">
        <v>2.5746000000000002</v>
      </c>
      <c r="L1339">
        <v>0.65</v>
      </c>
      <c r="M1339" t="s">
        <v>3183</v>
      </c>
      <c r="N1339" t="s">
        <v>3183</v>
      </c>
    </row>
    <row r="1340" spans="1:14" x14ac:dyDescent="0.25">
      <c r="A1340" t="str">
        <f t="shared" si="20"/>
        <v>15_WM_4</v>
      </c>
      <c r="B1340">
        <v>15</v>
      </c>
      <c r="C1340" t="s">
        <v>1708</v>
      </c>
      <c r="D1340">
        <v>4</v>
      </c>
      <c r="E1340">
        <v>930182.45591876109</v>
      </c>
      <c r="F1340">
        <v>17787.269042688658</v>
      </c>
      <c r="G1340">
        <v>7328.1929795968636</v>
      </c>
      <c r="H1340">
        <v>25115.462022285523</v>
      </c>
      <c r="I1340">
        <v>1.9121999999999999</v>
      </c>
      <c r="J1340">
        <v>5.0190000000000001</v>
      </c>
      <c r="K1340">
        <v>2.6151</v>
      </c>
      <c r="L1340">
        <v>0.65</v>
      </c>
      <c r="M1340" t="s">
        <v>3183</v>
      </c>
      <c r="N1340" t="s">
        <v>3183</v>
      </c>
    </row>
    <row r="1341" spans="1:14" x14ac:dyDescent="0.25">
      <c r="A1341" t="str">
        <f t="shared" si="20"/>
        <v>15_WM_5</v>
      </c>
      <c r="B1341">
        <v>15</v>
      </c>
      <c r="C1341" t="s">
        <v>1708</v>
      </c>
      <c r="D1341">
        <v>5</v>
      </c>
      <c r="E1341">
        <v>1162646.6892997345</v>
      </c>
      <c r="F1341">
        <v>22516.350039758847</v>
      </c>
      <c r="G1341">
        <v>9297.1565485316041</v>
      </c>
      <c r="H1341">
        <v>31813.506588290453</v>
      </c>
      <c r="I1341">
        <v>1.9366000000000001</v>
      </c>
      <c r="J1341">
        <v>5.0940000000000003</v>
      </c>
      <c r="K1341">
        <v>2.6513</v>
      </c>
      <c r="L1341">
        <v>0.65</v>
      </c>
      <c r="M1341" t="s">
        <v>3183</v>
      </c>
      <c r="N1341" t="s">
        <v>3183</v>
      </c>
    </row>
    <row r="1342" spans="1:14" x14ac:dyDescent="0.25">
      <c r="A1342" t="str">
        <f t="shared" si="20"/>
        <v>16_WM_1</v>
      </c>
      <c r="B1342">
        <v>16</v>
      </c>
      <c r="C1342" t="s">
        <v>1708</v>
      </c>
      <c r="D1342">
        <v>1</v>
      </c>
      <c r="E1342">
        <v>277950.99999999994</v>
      </c>
      <c r="F1342">
        <v>4821.8877308461451</v>
      </c>
      <c r="G1342">
        <v>2067.3616710638648</v>
      </c>
      <c r="H1342">
        <v>6889.2494019100104</v>
      </c>
      <c r="I1342">
        <v>1.7347999999999999</v>
      </c>
      <c r="J1342">
        <v>5.6639999999999997</v>
      </c>
      <c r="K1342">
        <v>2.4102999999999999</v>
      </c>
      <c r="L1342">
        <v>0.65</v>
      </c>
      <c r="M1342" t="s">
        <v>3183</v>
      </c>
      <c r="N1342" t="s">
        <v>3183</v>
      </c>
    </row>
    <row r="1343" spans="1:14" x14ac:dyDescent="0.25">
      <c r="A1343" t="str">
        <f t="shared" si="20"/>
        <v>16_WM_2</v>
      </c>
      <c r="B1343">
        <v>16</v>
      </c>
      <c r="C1343" t="s">
        <v>1708</v>
      </c>
      <c r="D1343">
        <v>2</v>
      </c>
      <c r="E1343">
        <v>555901.99999999977</v>
      </c>
      <c r="F1343">
        <v>10154.773280387037</v>
      </c>
      <c r="G1343">
        <v>4196.8653870120752</v>
      </c>
      <c r="H1343">
        <v>14351.638667399111</v>
      </c>
      <c r="I1343">
        <v>1.8267</v>
      </c>
      <c r="J1343">
        <v>5.7489999999999997</v>
      </c>
      <c r="K1343">
        <v>2.5133999999999999</v>
      </c>
      <c r="L1343">
        <v>0.65</v>
      </c>
      <c r="M1343" t="s">
        <v>3183</v>
      </c>
      <c r="N1343" t="s">
        <v>3183</v>
      </c>
    </row>
    <row r="1344" spans="1:14" x14ac:dyDescent="0.25">
      <c r="A1344" t="str">
        <f t="shared" si="20"/>
        <v>16_WM_3</v>
      </c>
      <c r="B1344">
        <v>16</v>
      </c>
      <c r="C1344" t="s">
        <v>1708</v>
      </c>
      <c r="D1344">
        <v>3</v>
      </c>
      <c r="E1344">
        <v>833852.99999999919</v>
      </c>
      <c r="F1344">
        <v>15667.651414163316</v>
      </c>
      <c r="G1344">
        <v>6342.5865157199214</v>
      </c>
      <c r="H1344">
        <v>22010.237929883238</v>
      </c>
      <c r="I1344">
        <v>1.8789</v>
      </c>
      <c r="J1344">
        <v>5.7919999999999998</v>
      </c>
      <c r="K1344">
        <v>2.5712999999999999</v>
      </c>
      <c r="L1344">
        <v>0.65</v>
      </c>
      <c r="M1344" t="s">
        <v>3183</v>
      </c>
      <c r="N1344" t="s">
        <v>3183</v>
      </c>
    </row>
    <row r="1345" spans="1:14" x14ac:dyDescent="0.25">
      <c r="A1345" t="str">
        <f t="shared" si="20"/>
        <v>16_WM_4</v>
      </c>
      <c r="B1345">
        <v>16</v>
      </c>
      <c r="C1345" t="s">
        <v>1708</v>
      </c>
      <c r="D1345">
        <v>4</v>
      </c>
      <c r="E1345">
        <v>1112017.3410225124</v>
      </c>
      <c r="F1345">
        <v>21264.378293789519</v>
      </c>
      <c r="G1345">
        <v>8538.0042874649625</v>
      </c>
      <c r="H1345">
        <v>29802.382581254482</v>
      </c>
      <c r="I1345">
        <v>1.9121999999999999</v>
      </c>
      <c r="J1345">
        <v>5.8479999999999999</v>
      </c>
      <c r="K1345">
        <v>2.6116999999999999</v>
      </c>
      <c r="L1345">
        <v>0.65</v>
      </c>
      <c r="M1345" t="s">
        <v>3183</v>
      </c>
      <c r="N1345" t="s">
        <v>3183</v>
      </c>
    </row>
    <row r="1346" spans="1:14" x14ac:dyDescent="0.25">
      <c r="A1346" t="str">
        <f t="shared" si="20"/>
        <v>16_WM_5</v>
      </c>
      <c r="B1346">
        <v>16</v>
      </c>
      <c r="C1346" t="s">
        <v>1708</v>
      </c>
      <c r="D1346">
        <v>5</v>
      </c>
      <c r="E1346">
        <v>1389924.3871533889</v>
      </c>
      <c r="F1346">
        <v>26917.914374136082</v>
      </c>
      <c r="G1346">
        <v>10835.051604675828</v>
      </c>
      <c r="H1346">
        <v>37752.96597881191</v>
      </c>
      <c r="I1346">
        <v>1.9366000000000001</v>
      </c>
      <c r="J1346">
        <v>5.9370000000000003</v>
      </c>
      <c r="K1346">
        <v>2.6478999999999999</v>
      </c>
      <c r="L1346">
        <v>0.65</v>
      </c>
      <c r="M1346" t="s">
        <v>3183</v>
      </c>
      <c r="N1346" t="s">
        <v>3183</v>
      </c>
    </row>
    <row r="1347" spans="1:14" x14ac:dyDescent="0.25">
      <c r="A1347" t="str">
        <f t="shared" si="20"/>
        <v>17_WM_1</v>
      </c>
      <c r="B1347">
        <v>17</v>
      </c>
      <c r="C1347" t="s">
        <v>1708</v>
      </c>
      <c r="D1347">
        <v>1</v>
      </c>
      <c r="E1347">
        <v>330050.99999999988</v>
      </c>
      <c r="F1347">
        <v>5480.4324463454659</v>
      </c>
      <c r="G1347">
        <v>2414.6442489105111</v>
      </c>
      <c r="H1347">
        <v>7895.076695255977</v>
      </c>
      <c r="I1347">
        <v>1.6605000000000001</v>
      </c>
      <c r="J1347">
        <v>6.6150000000000002</v>
      </c>
      <c r="K1347">
        <v>2.3372999999999999</v>
      </c>
      <c r="L1347">
        <v>0.65</v>
      </c>
      <c r="M1347" t="s">
        <v>3183</v>
      </c>
      <c r="N1347" t="s">
        <v>3183</v>
      </c>
    </row>
    <row r="1348" spans="1:14" x14ac:dyDescent="0.25">
      <c r="A1348" t="str">
        <f t="shared" si="20"/>
        <v>17_WM_2</v>
      </c>
      <c r="B1348">
        <v>17</v>
      </c>
      <c r="C1348" t="s">
        <v>1708</v>
      </c>
      <c r="D1348">
        <v>2</v>
      </c>
      <c r="E1348">
        <v>660102</v>
      </c>
      <c r="F1348">
        <v>11562.185785370908</v>
      </c>
      <c r="G1348">
        <v>4907.0303033524187</v>
      </c>
      <c r="H1348">
        <v>16469.216088723326</v>
      </c>
      <c r="I1348">
        <v>1.7516</v>
      </c>
      <c r="J1348">
        <v>6.7220000000000004</v>
      </c>
      <c r="K1348">
        <v>2.4401000000000002</v>
      </c>
      <c r="L1348">
        <v>0.65</v>
      </c>
      <c r="M1348" t="s">
        <v>3183</v>
      </c>
      <c r="N1348" t="s">
        <v>3183</v>
      </c>
    </row>
    <row r="1349" spans="1:14" x14ac:dyDescent="0.25">
      <c r="A1349" t="str">
        <f t="shared" si="20"/>
        <v>17_WM_3</v>
      </c>
      <c r="B1349">
        <v>17</v>
      </c>
      <c r="C1349" t="s">
        <v>1708</v>
      </c>
      <c r="D1349">
        <v>3</v>
      </c>
      <c r="E1349">
        <v>990153.00000000058</v>
      </c>
      <c r="F1349">
        <v>17857.117954849302</v>
      </c>
      <c r="G1349">
        <v>7419.7048911269612</v>
      </c>
      <c r="H1349">
        <v>25276.822845976261</v>
      </c>
      <c r="I1349">
        <v>1.8035000000000001</v>
      </c>
      <c r="J1349">
        <v>6.7759999999999998</v>
      </c>
      <c r="K1349">
        <v>2.4980000000000002</v>
      </c>
      <c r="L1349">
        <v>0.65</v>
      </c>
      <c r="M1349" t="s">
        <v>3183</v>
      </c>
      <c r="N1349" t="s">
        <v>3183</v>
      </c>
    </row>
    <row r="1350" spans="1:14" x14ac:dyDescent="0.25">
      <c r="A1350" t="str">
        <f t="shared" si="20"/>
        <v>17_WM_4</v>
      </c>
      <c r="B1350">
        <v>17</v>
      </c>
      <c r="C1350" t="s">
        <v>1708</v>
      </c>
      <c r="D1350">
        <v>4</v>
      </c>
      <c r="E1350">
        <v>1320456.8410413386</v>
      </c>
      <c r="F1350">
        <v>24251.74889767465</v>
      </c>
      <c r="G1350">
        <v>9994.551664669676</v>
      </c>
      <c r="H1350">
        <v>34246.300562344324</v>
      </c>
      <c r="I1350">
        <v>1.8366</v>
      </c>
      <c r="J1350">
        <v>6.8460000000000001</v>
      </c>
      <c r="K1350">
        <v>2.5387</v>
      </c>
      <c r="L1350">
        <v>0.65</v>
      </c>
      <c r="M1350" t="s">
        <v>3183</v>
      </c>
      <c r="N1350" t="s">
        <v>3183</v>
      </c>
    </row>
    <row r="1351" spans="1:14" x14ac:dyDescent="0.25">
      <c r="A1351" t="str">
        <f t="shared" si="20"/>
        <v>17_WM_5</v>
      </c>
      <c r="B1351">
        <v>17</v>
      </c>
      <c r="C1351" t="s">
        <v>1708</v>
      </c>
      <c r="D1351">
        <v>5</v>
      </c>
      <c r="E1351">
        <v>1650455.4329127863</v>
      </c>
      <c r="F1351">
        <v>30712.027142851734</v>
      </c>
      <c r="G1351">
        <v>12692.482902699017</v>
      </c>
      <c r="H1351">
        <v>43404.510045550749</v>
      </c>
      <c r="I1351">
        <v>1.8608</v>
      </c>
      <c r="J1351">
        <v>6.9550000000000001</v>
      </c>
      <c r="K1351">
        <v>2.5750000000000002</v>
      </c>
      <c r="L1351">
        <v>0.65</v>
      </c>
      <c r="M1351" t="s">
        <v>3183</v>
      </c>
      <c r="N1351" t="s">
        <v>3183</v>
      </c>
    </row>
    <row r="1352" spans="1:14" x14ac:dyDescent="0.25">
      <c r="A1352" t="str">
        <f t="shared" ref="A1352:A1371" si="21">B1352&amp;"_"&amp;C1352&amp;"_"&amp;D1352</f>
        <v>18_WM_1</v>
      </c>
      <c r="B1352">
        <v>18</v>
      </c>
      <c r="C1352" t="s">
        <v>1708</v>
      </c>
      <c r="D1352">
        <v>1</v>
      </c>
      <c r="E1352">
        <v>382501.00000000029</v>
      </c>
      <c r="F1352">
        <v>6351.3544608548009</v>
      </c>
      <c r="G1352">
        <v>2768.7377207991212</v>
      </c>
      <c r="H1352">
        <v>9120.092181653923</v>
      </c>
      <c r="I1352">
        <v>1.6605000000000001</v>
      </c>
      <c r="J1352">
        <v>7.5860000000000003</v>
      </c>
      <c r="K1352">
        <v>2.3393999999999999</v>
      </c>
      <c r="L1352">
        <v>0.65</v>
      </c>
      <c r="M1352" t="s">
        <v>3183</v>
      </c>
      <c r="N1352" t="s">
        <v>3183</v>
      </c>
    </row>
    <row r="1353" spans="1:14" x14ac:dyDescent="0.25">
      <c r="A1353" t="str">
        <f t="shared" si="21"/>
        <v>18_WM_2</v>
      </c>
      <c r="B1353">
        <v>18</v>
      </c>
      <c r="C1353" t="s">
        <v>1708</v>
      </c>
      <c r="D1353">
        <v>2</v>
      </c>
      <c r="E1353">
        <v>765002.00000000058</v>
      </c>
      <c r="F1353">
        <v>13399.588624455469</v>
      </c>
      <c r="G1353">
        <v>5627.5531369330147</v>
      </c>
      <c r="H1353">
        <v>19027.141761388484</v>
      </c>
      <c r="I1353">
        <v>1.7516</v>
      </c>
      <c r="J1353">
        <v>7.7089999999999996</v>
      </c>
      <c r="K1353">
        <v>2.4422000000000001</v>
      </c>
      <c r="L1353">
        <v>0.65</v>
      </c>
      <c r="M1353" t="s">
        <v>3183</v>
      </c>
      <c r="N1353" t="s">
        <v>3183</v>
      </c>
    </row>
    <row r="1354" spans="1:14" x14ac:dyDescent="0.25">
      <c r="A1354" t="str">
        <f t="shared" si="21"/>
        <v>18_WM_3</v>
      </c>
      <c r="B1354">
        <v>18</v>
      </c>
      <c r="C1354" t="s">
        <v>1708</v>
      </c>
      <c r="D1354">
        <v>3</v>
      </c>
      <c r="E1354">
        <v>1147503.0000000014</v>
      </c>
      <c r="F1354">
        <v>20694.878897042629</v>
      </c>
      <c r="G1354">
        <v>8509.8764239199954</v>
      </c>
      <c r="H1354">
        <v>29204.755320962624</v>
      </c>
      <c r="I1354">
        <v>1.8035000000000001</v>
      </c>
      <c r="J1354">
        <v>7.7720000000000002</v>
      </c>
      <c r="K1354">
        <v>2.5001000000000002</v>
      </c>
      <c r="L1354">
        <v>0.65</v>
      </c>
      <c r="M1354" t="s">
        <v>3183</v>
      </c>
      <c r="N1354" t="s">
        <v>3183</v>
      </c>
    </row>
    <row r="1355" spans="1:14" x14ac:dyDescent="0.25">
      <c r="A1355" t="str">
        <f t="shared" si="21"/>
        <v>18_WM_4</v>
      </c>
      <c r="B1355">
        <v>18</v>
      </c>
      <c r="C1355" t="s">
        <v>1708</v>
      </c>
      <c r="D1355">
        <v>4</v>
      </c>
      <c r="E1355">
        <v>1530297.0212335431</v>
      </c>
      <c r="F1355">
        <v>28105.711557030456</v>
      </c>
      <c r="G1355">
        <v>11464.237235243138</v>
      </c>
      <c r="H1355">
        <v>39569.948792273593</v>
      </c>
      <c r="I1355">
        <v>1.8366</v>
      </c>
      <c r="J1355">
        <v>7.8520000000000003</v>
      </c>
      <c r="K1355">
        <v>2.5407999999999999</v>
      </c>
      <c r="L1355">
        <v>0.65</v>
      </c>
      <c r="M1355" t="s">
        <v>3183</v>
      </c>
      <c r="N1355" t="s">
        <v>3183</v>
      </c>
    </row>
    <row r="1356" spans="1:14" x14ac:dyDescent="0.25">
      <c r="A1356" t="str">
        <f t="shared" si="21"/>
        <v>18_WM_5</v>
      </c>
      <c r="B1356">
        <v>18</v>
      </c>
      <c r="C1356" t="s">
        <v>1708</v>
      </c>
      <c r="D1356">
        <v>5</v>
      </c>
      <c r="E1356">
        <v>1912737.2846759218</v>
      </c>
      <c r="F1356">
        <v>35592.623849550284</v>
      </c>
      <c r="G1356">
        <v>14560.736301937053</v>
      </c>
      <c r="H1356">
        <v>50153.360151487337</v>
      </c>
      <c r="I1356">
        <v>1.8608</v>
      </c>
      <c r="J1356">
        <v>7.9779999999999998</v>
      </c>
      <c r="K1356">
        <v>2.5771000000000002</v>
      </c>
      <c r="L1356">
        <v>0.65</v>
      </c>
      <c r="M1356" t="s">
        <v>3183</v>
      </c>
      <c r="N1356" t="s">
        <v>3183</v>
      </c>
    </row>
    <row r="1357" spans="1:14" x14ac:dyDescent="0.25">
      <c r="A1357" t="str">
        <f t="shared" si="21"/>
        <v>19_WM_1</v>
      </c>
      <c r="B1357">
        <v>19</v>
      </c>
      <c r="C1357" t="s">
        <v>1708</v>
      </c>
      <c r="D1357">
        <v>1</v>
      </c>
      <c r="E1357">
        <v>432500.99999999994</v>
      </c>
      <c r="F1357">
        <v>7181.5947034757037</v>
      </c>
      <c r="G1357">
        <v>3106.5999840178183</v>
      </c>
      <c r="H1357">
        <v>10288.194687493522</v>
      </c>
      <c r="I1357">
        <v>1.6605000000000001</v>
      </c>
      <c r="J1357">
        <v>8.5109999999999992</v>
      </c>
      <c r="K1357">
        <v>2.3410000000000002</v>
      </c>
      <c r="L1357">
        <v>0.65</v>
      </c>
      <c r="M1357" t="s">
        <v>3183</v>
      </c>
      <c r="N1357" t="s">
        <v>3183</v>
      </c>
    </row>
    <row r="1358" spans="1:14" x14ac:dyDescent="0.25">
      <c r="A1358" t="str">
        <f t="shared" si="21"/>
        <v>19_WM_2</v>
      </c>
      <c r="B1358">
        <v>19</v>
      </c>
      <c r="C1358" t="s">
        <v>1708</v>
      </c>
      <c r="D1358">
        <v>2</v>
      </c>
      <c r="E1358">
        <v>865002.00000000163</v>
      </c>
      <c r="F1358">
        <v>15151.164257519871</v>
      </c>
      <c r="G1358">
        <v>6315.0481582244047</v>
      </c>
      <c r="H1358">
        <v>21466.212415744274</v>
      </c>
      <c r="I1358">
        <v>1.7516</v>
      </c>
      <c r="J1358">
        <v>8.6509999999999998</v>
      </c>
      <c r="K1358">
        <v>2.4438</v>
      </c>
      <c r="L1358">
        <v>0.65</v>
      </c>
      <c r="M1358" t="s">
        <v>3183</v>
      </c>
      <c r="N1358" t="s">
        <v>3183</v>
      </c>
    </row>
    <row r="1359" spans="1:14" x14ac:dyDescent="0.25">
      <c r="A1359" t="str">
        <f t="shared" si="21"/>
        <v>19_WM_3</v>
      </c>
      <c r="B1359">
        <v>19</v>
      </c>
      <c r="C1359" t="s">
        <v>1708</v>
      </c>
      <c r="D1359">
        <v>3</v>
      </c>
      <c r="E1359">
        <v>1297503.0000000014</v>
      </c>
      <c r="F1359">
        <v>23400.084752326973</v>
      </c>
      <c r="G1359">
        <v>9550.0759878348599</v>
      </c>
      <c r="H1359">
        <v>32950.160740161831</v>
      </c>
      <c r="I1359">
        <v>1.8035000000000001</v>
      </c>
      <c r="J1359">
        <v>8.7219999999999995</v>
      </c>
      <c r="K1359">
        <v>2.5017</v>
      </c>
      <c r="L1359">
        <v>0.65</v>
      </c>
      <c r="M1359" t="s">
        <v>3183</v>
      </c>
      <c r="N1359" t="s">
        <v>3183</v>
      </c>
    </row>
    <row r="1360" spans="1:14" x14ac:dyDescent="0.25">
      <c r="A1360" t="str">
        <f t="shared" si="21"/>
        <v>19_WM_4</v>
      </c>
      <c r="B1360">
        <v>19</v>
      </c>
      <c r="C1360" t="s">
        <v>1708</v>
      </c>
      <c r="D1360">
        <v>4</v>
      </c>
      <c r="E1360">
        <v>1730335.3245626276</v>
      </c>
      <c r="F1360">
        <v>31779.651175100782</v>
      </c>
      <c r="G1360">
        <v>12866.554518998762</v>
      </c>
      <c r="H1360">
        <v>44646.205694099546</v>
      </c>
      <c r="I1360">
        <v>1.8366</v>
      </c>
      <c r="J1360">
        <v>8.8130000000000006</v>
      </c>
      <c r="K1360">
        <v>2.5424000000000002</v>
      </c>
      <c r="L1360">
        <v>0.65</v>
      </c>
      <c r="M1360" t="s">
        <v>3183</v>
      </c>
      <c r="N1360" t="s">
        <v>3183</v>
      </c>
    </row>
    <row r="1361" spans="1:14" x14ac:dyDescent="0.25">
      <c r="A1361" t="str">
        <f t="shared" si="21"/>
        <v>19_WM_5</v>
      </c>
      <c r="B1361">
        <v>19</v>
      </c>
      <c r="C1361" t="s">
        <v>1708</v>
      </c>
      <c r="D1361">
        <v>5</v>
      </c>
      <c r="E1361">
        <v>2162767.6486064671</v>
      </c>
      <c r="F1361">
        <v>40245.242254410747</v>
      </c>
      <c r="G1361">
        <v>16343.351797668385</v>
      </c>
      <c r="H1361">
        <v>56588.594052079134</v>
      </c>
      <c r="I1361">
        <v>1.8608</v>
      </c>
      <c r="J1361">
        <v>8.9550000000000001</v>
      </c>
      <c r="K1361">
        <v>2.5787</v>
      </c>
      <c r="L1361">
        <v>0.65</v>
      </c>
      <c r="M1361" t="s">
        <v>3183</v>
      </c>
      <c r="N1361" t="s">
        <v>3183</v>
      </c>
    </row>
    <row r="1362" spans="1:14" x14ac:dyDescent="0.25">
      <c r="A1362" t="str">
        <f t="shared" si="21"/>
        <v>20_WM_1</v>
      </c>
      <c r="B1362">
        <v>20</v>
      </c>
      <c r="C1362" t="s">
        <v>1708</v>
      </c>
      <c r="D1362">
        <v>1</v>
      </c>
      <c r="E1362">
        <v>482501.00000000035</v>
      </c>
      <c r="F1362">
        <v>8011.8349460966074</v>
      </c>
      <c r="G1362">
        <v>3445.1953744488042</v>
      </c>
      <c r="H1362">
        <v>11457.030320545411</v>
      </c>
      <c r="I1362">
        <v>1.6605000000000001</v>
      </c>
      <c r="J1362">
        <v>9.4390000000000001</v>
      </c>
      <c r="K1362">
        <v>2.3424</v>
      </c>
      <c r="L1362">
        <v>0.65</v>
      </c>
      <c r="M1362" t="s">
        <v>3183</v>
      </c>
      <c r="N1362" t="s">
        <v>3183</v>
      </c>
    </row>
    <row r="1363" spans="1:14" x14ac:dyDescent="0.25">
      <c r="A1363" t="str">
        <f t="shared" si="21"/>
        <v>20_WM_2</v>
      </c>
      <c r="B1363">
        <v>20</v>
      </c>
      <c r="C1363" t="s">
        <v>1708</v>
      </c>
      <c r="D1363">
        <v>2</v>
      </c>
      <c r="E1363">
        <v>965002.00000000081</v>
      </c>
      <c r="F1363">
        <v>16902.739890584307</v>
      </c>
      <c r="G1363">
        <v>7004.0351337108495</v>
      </c>
      <c r="H1363">
        <v>23906.775024295159</v>
      </c>
      <c r="I1363">
        <v>1.7516</v>
      </c>
      <c r="J1363">
        <v>9.5950000000000006</v>
      </c>
      <c r="K1363">
        <v>2.4453</v>
      </c>
      <c r="L1363">
        <v>0.65</v>
      </c>
      <c r="M1363" t="s">
        <v>3183</v>
      </c>
      <c r="N1363" t="s">
        <v>3183</v>
      </c>
    </row>
    <row r="1364" spans="1:14" x14ac:dyDescent="0.25">
      <c r="A1364" t="str">
        <f t="shared" si="21"/>
        <v>20_WM_3</v>
      </c>
      <c r="B1364">
        <v>20</v>
      </c>
      <c r="C1364" t="s">
        <v>1708</v>
      </c>
      <c r="D1364">
        <v>3</v>
      </c>
      <c r="E1364">
        <v>1447503.0000000016</v>
      </c>
      <c r="F1364">
        <v>26105.290607611427</v>
      </c>
      <c r="G1364">
        <v>10592.533039880896</v>
      </c>
      <c r="H1364">
        <v>36697.823647492325</v>
      </c>
      <c r="I1364">
        <v>1.8035000000000001</v>
      </c>
      <c r="J1364">
        <v>9.6739999999999995</v>
      </c>
      <c r="K1364">
        <v>2.5030999999999999</v>
      </c>
      <c r="L1364">
        <v>0.65</v>
      </c>
      <c r="M1364" t="s">
        <v>3183</v>
      </c>
      <c r="N1364" t="s">
        <v>3183</v>
      </c>
    </row>
    <row r="1365" spans="1:14" x14ac:dyDescent="0.25">
      <c r="A1365" t="str">
        <f t="shared" si="21"/>
        <v>20_WM_4</v>
      </c>
      <c r="B1365">
        <v>20</v>
      </c>
      <c r="C1365" t="s">
        <v>1708</v>
      </c>
      <c r="D1365">
        <v>4</v>
      </c>
      <c r="E1365">
        <v>1930373.6278917117</v>
      </c>
      <c r="F1365">
        <v>35453.59079317117</v>
      </c>
      <c r="G1365">
        <v>14271.915377610268</v>
      </c>
      <c r="H1365">
        <v>49725.506170781438</v>
      </c>
      <c r="I1365">
        <v>1.8366</v>
      </c>
      <c r="J1365">
        <v>9.7750000000000004</v>
      </c>
      <c r="K1365">
        <v>2.5438999999999998</v>
      </c>
      <c r="L1365">
        <v>0.65</v>
      </c>
      <c r="M1365" t="s">
        <v>3183</v>
      </c>
      <c r="N1365" t="s">
        <v>3183</v>
      </c>
    </row>
    <row r="1366" spans="1:14" x14ac:dyDescent="0.25">
      <c r="A1366" t="str">
        <f t="shared" si="21"/>
        <v>20_WM_5</v>
      </c>
      <c r="B1366">
        <v>20</v>
      </c>
      <c r="C1366" t="s">
        <v>1708</v>
      </c>
      <c r="D1366">
        <v>5</v>
      </c>
      <c r="E1366">
        <v>2412798.0125370072</v>
      </c>
      <c r="F1366">
        <v>44897.860659271202</v>
      </c>
      <c r="G1366">
        <v>18129.836650378096</v>
      </c>
      <c r="H1366">
        <v>63027.697309649302</v>
      </c>
      <c r="I1366">
        <v>1.8608</v>
      </c>
      <c r="J1366">
        <v>9.9339999999999993</v>
      </c>
      <c r="K1366">
        <v>2.5800999999999998</v>
      </c>
      <c r="L1366">
        <v>0.65</v>
      </c>
      <c r="M1366" t="s">
        <v>3183</v>
      </c>
      <c r="N1366" t="s">
        <v>3183</v>
      </c>
    </row>
    <row r="1367" spans="1:14" x14ac:dyDescent="0.25">
      <c r="A1367" t="str">
        <f t="shared" si="21"/>
        <v>21_WM_1</v>
      </c>
      <c r="B1367">
        <v>21</v>
      </c>
      <c r="C1367" t="s">
        <v>1708</v>
      </c>
      <c r="D1367">
        <v>1</v>
      </c>
      <c r="E1367">
        <v>651242.00000000012</v>
      </c>
      <c r="F1367">
        <v>10813.746321698505</v>
      </c>
      <c r="G1367">
        <v>4585.6634184150726</v>
      </c>
      <c r="H1367">
        <v>15399.409740113577</v>
      </c>
      <c r="I1367">
        <v>1.6605000000000001</v>
      </c>
      <c r="J1367">
        <v>12.563000000000001</v>
      </c>
      <c r="K1367">
        <v>2.3452999999999999</v>
      </c>
      <c r="L1367">
        <v>0.65</v>
      </c>
      <c r="M1367" t="s">
        <v>3183</v>
      </c>
      <c r="N1367" t="s">
        <v>3183</v>
      </c>
    </row>
    <row r="1368" spans="1:14" x14ac:dyDescent="0.25">
      <c r="A1368" t="str">
        <f t="shared" si="21"/>
        <v>21_WM_2</v>
      </c>
      <c r="B1368">
        <v>21</v>
      </c>
      <c r="C1368" t="s">
        <v>1708</v>
      </c>
      <c r="D1368">
        <v>2</v>
      </c>
      <c r="E1368">
        <v>1302484.0000000012</v>
      </c>
      <c r="F1368">
        <v>22813.992368562762</v>
      </c>
      <c r="G1368">
        <v>9324.7030667182298</v>
      </c>
      <c r="H1368">
        <v>32138.695435280992</v>
      </c>
      <c r="I1368">
        <v>1.7516</v>
      </c>
      <c r="J1368">
        <v>12.773999999999999</v>
      </c>
      <c r="K1368">
        <v>2.4481000000000002</v>
      </c>
      <c r="L1368">
        <v>0.65</v>
      </c>
      <c r="M1368" t="s">
        <v>3183</v>
      </c>
      <c r="N1368" t="s">
        <v>3183</v>
      </c>
    </row>
    <row r="1369" spans="1:14" x14ac:dyDescent="0.25">
      <c r="A1369" t="str">
        <f t="shared" si="21"/>
        <v>21_WM_3</v>
      </c>
      <c r="B1369">
        <v>21</v>
      </c>
      <c r="C1369" t="s">
        <v>1708</v>
      </c>
      <c r="D1369">
        <v>3</v>
      </c>
      <c r="E1369">
        <v>1953726.0000000023</v>
      </c>
      <c r="F1369">
        <v>35234.873432142194</v>
      </c>
      <c r="G1369">
        <v>14103.769811526874</v>
      </c>
      <c r="H1369">
        <v>49338.643243669067</v>
      </c>
      <c r="I1369">
        <v>1.8035000000000001</v>
      </c>
      <c r="J1369">
        <v>12.88</v>
      </c>
      <c r="K1369">
        <v>2.5059999999999998</v>
      </c>
      <c r="L1369">
        <v>0.65</v>
      </c>
      <c r="M1369" t="s">
        <v>3183</v>
      </c>
      <c r="N1369" t="s">
        <v>3183</v>
      </c>
    </row>
    <row r="1370" spans="1:14" x14ac:dyDescent="0.25">
      <c r="A1370" t="str">
        <f t="shared" si="21"/>
        <v>21_WM_4</v>
      </c>
      <c r="B1370">
        <v>21</v>
      </c>
      <c r="C1370" t="s">
        <v>1708</v>
      </c>
      <c r="D1370">
        <v>4</v>
      </c>
      <c r="E1370">
        <v>2605466.89473277</v>
      </c>
      <c r="F1370">
        <v>47852.475695027242</v>
      </c>
      <c r="G1370">
        <v>19005.495599199829</v>
      </c>
      <c r="H1370">
        <v>66857.971294227071</v>
      </c>
      <c r="I1370">
        <v>1.8366</v>
      </c>
      <c r="J1370">
        <v>13.016999999999999</v>
      </c>
      <c r="K1370">
        <v>2.5467</v>
      </c>
      <c r="L1370">
        <v>0.65</v>
      </c>
      <c r="M1370" t="s">
        <v>3183</v>
      </c>
      <c r="N1370" t="s">
        <v>3183</v>
      </c>
    </row>
    <row r="1371" spans="1:14" x14ac:dyDescent="0.25">
      <c r="A1371" t="str">
        <f t="shared" si="21"/>
        <v>21_WM_5</v>
      </c>
      <c r="B1371">
        <v>21</v>
      </c>
      <c r="C1371" t="s">
        <v>1708</v>
      </c>
      <c r="D1371">
        <v>5</v>
      </c>
      <c r="E1371">
        <v>3256605.4853370846</v>
      </c>
      <c r="F1371">
        <v>60599.610304362192</v>
      </c>
      <c r="G1371">
        <v>24147.129406716398</v>
      </c>
      <c r="H1371">
        <v>84746.739711078582</v>
      </c>
      <c r="I1371">
        <v>1.8608</v>
      </c>
      <c r="J1371">
        <v>13.231</v>
      </c>
      <c r="K1371">
        <v>2.5829</v>
      </c>
      <c r="L1371">
        <v>0.65</v>
      </c>
      <c r="M1371" t="s">
        <v>3183</v>
      </c>
      <c r="N1371" t="s">
        <v>3183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/>
  <dimension ref="A1:D23"/>
  <sheetViews>
    <sheetView workbookViewId="0"/>
  </sheetViews>
  <sheetFormatPr defaultRowHeight="15" x14ac:dyDescent="0.25"/>
  <sheetData>
    <row r="1" spans="1:4" x14ac:dyDescent="0.25">
      <c r="B1" t="s">
        <v>3130</v>
      </c>
      <c r="C1" t="s">
        <v>3130</v>
      </c>
      <c r="D1" t="s">
        <v>0</v>
      </c>
    </row>
    <row r="2" spans="1:4" x14ac:dyDescent="0.25">
      <c r="A2" s="2" t="s">
        <v>3131</v>
      </c>
      <c r="B2" s="12" t="s">
        <v>3132</v>
      </c>
      <c r="C2" s="12" t="s">
        <v>3133</v>
      </c>
      <c r="D2" s="2" t="s">
        <v>3134</v>
      </c>
    </row>
    <row r="3" spans="1:4" x14ac:dyDescent="0.25">
      <c r="A3" s="13">
        <v>1</v>
      </c>
      <c r="B3" s="14">
        <v>1</v>
      </c>
      <c r="C3" s="14">
        <v>2000</v>
      </c>
      <c r="D3" s="13">
        <v>0.2</v>
      </c>
    </row>
    <row r="4" spans="1:4" x14ac:dyDescent="0.25">
      <c r="A4" s="13">
        <f t="shared" ref="A4:A23" si="0">A3+1</f>
        <v>2</v>
      </c>
      <c r="B4" s="14">
        <f>C3+1</f>
        <v>2001</v>
      </c>
      <c r="C4" s="14">
        <v>10000</v>
      </c>
      <c r="D4" s="13">
        <v>0.2</v>
      </c>
    </row>
    <row r="5" spans="1:4" x14ac:dyDescent="0.25">
      <c r="A5" s="13">
        <f t="shared" si="0"/>
        <v>3</v>
      </c>
      <c r="B5" s="14">
        <f t="shared" ref="B5:B23" si="1">C4+1</f>
        <v>10001</v>
      </c>
      <c r="C5" s="14">
        <v>20000</v>
      </c>
      <c r="D5" s="13">
        <v>0.2</v>
      </c>
    </row>
    <row r="6" spans="1:4" x14ac:dyDescent="0.25">
      <c r="A6" s="13">
        <f t="shared" si="0"/>
        <v>4</v>
      </c>
      <c r="B6" s="14">
        <f t="shared" si="1"/>
        <v>20001</v>
      </c>
      <c r="C6" s="14">
        <v>30000</v>
      </c>
      <c r="D6" s="13">
        <v>0.65</v>
      </c>
    </row>
    <row r="7" spans="1:4" x14ac:dyDescent="0.25">
      <c r="A7" s="13">
        <f t="shared" si="0"/>
        <v>5</v>
      </c>
      <c r="B7" s="14">
        <f t="shared" si="1"/>
        <v>30001</v>
      </c>
      <c r="C7" s="14">
        <v>40000</v>
      </c>
      <c r="D7" s="13">
        <v>0.65</v>
      </c>
    </row>
    <row r="8" spans="1:4" x14ac:dyDescent="0.25">
      <c r="A8" s="13">
        <f t="shared" si="0"/>
        <v>6</v>
      </c>
      <c r="B8" s="14">
        <f t="shared" si="1"/>
        <v>40001</v>
      </c>
      <c r="C8" s="14">
        <v>50000</v>
      </c>
      <c r="D8" s="13">
        <v>0.65</v>
      </c>
    </row>
    <row r="9" spans="1:4" x14ac:dyDescent="0.25">
      <c r="A9" s="13">
        <f t="shared" si="0"/>
        <v>7</v>
      </c>
      <c r="B9" s="14">
        <f t="shared" si="1"/>
        <v>50001</v>
      </c>
      <c r="C9" s="14">
        <v>60000</v>
      </c>
      <c r="D9" s="13">
        <v>0.65</v>
      </c>
    </row>
    <row r="10" spans="1:4" x14ac:dyDescent="0.25">
      <c r="A10" s="13">
        <f t="shared" si="0"/>
        <v>8</v>
      </c>
      <c r="B10" s="14">
        <f t="shared" si="1"/>
        <v>60001</v>
      </c>
      <c r="C10" s="14">
        <v>73268</v>
      </c>
      <c r="D10" s="13">
        <v>0.65</v>
      </c>
    </row>
    <row r="11" spans="1:4" x14ac:dyDescent="0.25">
      <c r="A11" s="15">
        <f t="shared" si="0"/>
        <v>9</v>
      </c>
      <c r="B11" s="16">
        <f t="shared" si="1"/>
        <v>73269</v>
      </c>
      <c r="C11" s="16">
        <v>85000</v>
      </c>
      <c r="D11" s="15">
        <v>0.65</v>
      </c>
    </row>
    <row r="12" spans="1:4" x14ac:dyDescent="0.25">
      <c r="A12" s="15">
        <f t="shared" si="0"/>
        <v>10</v>
      </c>
      <c r="B12" s="16">
        <f t="shared" si="1"/>
        <v>85001</v>
      </c>
      <c r="C12" s="16">
        <v>100000</v>
      </c>
      <c r="D12" s="15">
        <v>0.65</v>
      </c>
    </row>
    <row r="13" spans="1:4" x14ac:dyDescent="0.25">
      <c r="A13" s="15">
        <f t="shared" si="0"/>
        <v>11</v>
      </c>
      <c r="B13" s="16">
        <f t="shared" si="1"/>
        <v>100001</v>
      </c>
      <c r="C13" s="16">
        <v>125000</v>
      </c>
      <c r="D13" s="15">
        <v>0.65</v>
      </c>
    </row>
    <row r="14" spans="1:4" x14ac:dyDescent="0.25">
      <c r="A14" s="15">
        <f t="shared" si="0"/>
        <v>12</v>
      </c>
      <c r="B14" s="16">
        <f t="shared" si="1"/>
        <v>125001</v>
      </c>
      <c r="C14" s="16">
        <v>150000</v>
      </c>
      <c r="D14" s="15">
        <v>0.65</v>
      </c>
    </row>
    <row r="15" spans="1:4" x14ac:dyDescent="0.25">
      <c r="A15" s="15">
        <f t="shared" si="0"/>
        <v>13</v>
      </c>
      <c r="B15" s="16">
        <f t="shared" si="1"/>
        <v>150001</v>
      </c>
      <c r="C15" s="16">
        <v>175000</v>
      </c>
      <c r="D15" s="15">
        <v>0.65</v>
      </c>
    </row>
    <row r="16" spans="1:4" x14ac:dyDescent="0.25">
      <c r="A16" s="15">
        <f t="shared" si="0"/>
        <v>14</v>
      </c>
      <c r="B16" s="16">
        <f t="shared" si="1"/>
        <v>175001</v>
      </c>
      <c r="C16" s="16">
        <v>200000</v>
      </c>
      <c r="D16" s="15">
        <v>0.65</v>
      </c>
    </row>
    <row r="17" spans="1:4" x14ac:dyDescent="0.25">
      <c r="A17" s="15">
        <f t="shared" si="0"/>
        <v>15</v>
      </c>
      <c r="B17" s="16">
        <f t="shared" si="1"/>
        <v>200001</v>
      </c>
      <c r="C17" s="16">
        <v>250000</v>
      </c>
      <c r="D17" s="15">
        <v>0.65</v>
      </c>
    </row>
    <row r="18" spans="1:4" x14ac:dyDescent="0.25">
      <c r="A18" s="15">
        <f t="shared" si="0"/>
        <v>16</v>
      </c>
      <c r="B18" s="16">
        <f t="shared" si="1"/>
        <v>250001</v>
      </c>
      <c r="C18" s="16">
        <v>293000</v>
      </c>
      <c r="D18" s="15">
        <v>0.65</v>
      </c>
    </row>
    <row r="19" spans="1:4" x14ac:dyDescent="0.25">
      <c r="A19" s="15">
        <f t="shared" si="0"/>
        <v>17</v>
      </c>
      <c r="B19" s="16">
        <f t="shared" si="1"/>
        <v>293001</v>
      </c>
      <c r="C19" s="16">
        <v>350000</v>
      </c>
      <c r="D19" s="15">
        <v>0.65</v>
      </c>
    </row>
    <row r="20" spans="1:4" x14ac:dyDescent="0.25">
      <c r="A20" s="15">
        <f t="shared" si="0"/>
        <v>18</v>
      </c>
      <c r="B20" s="16">
        <f t="shared" si="1"/>
        <v>350001</v>
      </c>
      <c r="C20" s="16">
        <f>C19+50000</f>
        <v>400000</v>
      </c>
      <c r="D20" s="15">
        <v>0.65</v>
      </c>
    </row>
    <row r="21" spans="1:4" x14ac:dyDescent="0.25">
      <c r="A21" s="15">
        <f t="shared" si="0"/>
        <v>19</v>
      </c>
      <c r="B21" s="16">
        <f t="shared" si="1"/>
        <v>400001</v>
      </c>
      <c r="C21" s="16">
        <f>C20+50000</f>
        <v>450000</v>
      </c>
      <c r="D21" s="15">
        <v>0.65</v>
      </c>
    </row>
    <row r="22" spans="1:4" x14ac:dyDescent="0.25">
      <c r="A22" s="15">
        <f t="shared" si="0"/>
        <v>20</v>
      </c>
      <c r="B22" s="16">
        <f t="shared" si="1"/>
        <v>450001</v>
      </c>
      <c r="C22" s="16">
        <f>C21+50000</f>
        <v>500000</v>
      </c>
      <c r="D22" s="15">
        <v>0.65</v>
      </c>
    </row>
    <row r="23" spans="1:4" x14ac:dyDescent="0.25">
      <c r="A23" s="15">
        <f t="shared" si="0"/>
        <v>21</v>
      </c>
      <c r="B23" s="16">
        <f t="shared" si="1"/>
        <v>500001</v>
      </c>
      <c r="C23" s="16">
        <v>732678</v>
      </c>
      <c r="D23" s="15">
        <v>0.65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">
    <tabColor theme="0" tint="-0.249977111117893"/>
  </sheetPr>
  <dimension ref="A1:B3481"/>
  <sheetViews>
    <sheetView topLeftCell="A3088" workbookViewId="0">
      <selection activeCell="K3089" sqref="K3089"/>
    </sheetView>
  </sheetViews>
  <sheetFormatPr defaultRowHeight="15" x14ac:dyDescent="0.25"/>
  <sheetData>
    <row r="1" spans="1:2" x14ac:dyDescent="0.25">
      <c r="A1" s="3" t="s">
        <v>13</v>
      </c>
      <c r="B1" s="3" t="s">
        <v>12</v>
      </c>
    </row>
    <row r="2" spans="1:2" x14ac:dyDescent="0.25">
      <c r="A2" s="4" t="s">
        <v>14</v>
      </c>
      <c r="B2" s="4" t="s">
        <v>15</v>
      </c>
    </row>
    <row r="3" spans="1:2" x14ac:dyDescent="0.25">
      <c r="A3" s="4" t="s">
        <v>17</v>
      </c>
      <c r="B3" s="4" t="s">
        <v>18</v>
      </c>
    </row>
    <row r="4" spans="1:2" x14ac:dyDescent="0.25">
      <c r="A4" s="4" t="s">
        <v>20</v>
      </c>
      <c r="B4" s="4" t="s">
        <v>18</v>
      </c>
    </row>
    <row r="5" spans="1:2" x14ac:dyDescent="0.25">
      <c r="A5" s="4" t="s">
        <v>21</v>
      </c>
      <c r="B5" s="4" t="s">
        <v>18</v>
      </c>
    </row>
    <row r="6" spans="1:2" x14ac:dyDescent="0.25">
      <c r="A6" s="4" t="s">
        <v>22</v>
      </c>
      <c r="B6" s="5" t="s">
        <v>15</v>
      </c>
    </row>
    <row r="7" spans="1:2" x14ac:dyDescent="0.25">
      <c r="A7" s="4" t="s">
        <v>24</v>
      </c>
      <c r="B7" s="5" t="s">
        <v>15</v>
      </c>
    </row>
    <row r="8" spans="1:2" x14ac:dyDescent="0.25">
      <c r="A8" s="4" t="s">
        <v>25</v>
      </c>
      <c r="B8" s="5" t="s">
        <v>15</v>
      </c>
    </row>
    <row r="9" spans="1:2" x14ac:dyDescent="0.25">
      <c r="A9" s="6" t="s">
        <v>26</v>
      </c>
      <c r="B9" s="6" t="s">
        <v>15</v>
      </c>
    </row>
    <row r="10" spans="1:2" x14ac:dyDescent="0.25">
      <c r="A10" s="6" t="s">
        <v>27</v>
      </c>
      <c r="B10" s="6" t="s">
        <v>15</v>
      </c>
    </row>
    <row r="11" spans="1:2" x14ac:dyDescent="0.25">
      <c r="A11" s="4" t="s">
        <v>29</v>
      </c>
      <c r="B11" s="5" t="s">
        <v>15</v>
      </c>
    </row>
    <row r="12" spans="1:2" x14ac:dyDescent="0.25">
      <c r="A12" s="6" t="s">
        <v>30</v>
      </c>
      <c r="B12" s="6" t="s">
        <v>15</v>
      </c>
    </row>
    <row r="13" spans="1:2" x14ac:dyDescent="0.25">
      <c r="A13" s="6" t="s">
        <v>31</v>
      </c>
      <c r="B13" s="6" t="s">
        <v>15</v>
      </c>
    </row>
    <row r="14" spans="1:2" x14ac:dyDescent="0.25">
      <c r="A14" s="4" t="s">
        <v>32</v>
      </c>
      <c r="B14" s="5" t="s">
        <v>15</v>
      </c>
    </row>
    <row r="15" spans="1:2" x14ac:dyDescent="0.25">
      <c r="A15" s="4" t="s">
        <v>33</v>
      </c>
      <c r="B15" s="5" t="s">
        <v>15</v>
      </c>
    </row>
    <row r="16" spans="1:2" x14ac:dyDescent="0.25">
      <c r="A16" s="6" t="s">
        <v>34</v>
      </c>
      <c r="B16" s="6" t="s">
        <v>15</v>
      </c>
    </row>
    <row r="17" spans="1:2" x14ac:dyDescent="0.25">
      <c r="A17" s="6" t="s">
        <v>35</v>
      </c>
      <c r="B17" s="6" t="s">
        <v>15</v>
      </c>
    </row>
    <row r="18" spans="1:2" x14ac:dyDescent="0.25">
      <c r="A18" s="4" t="s">
        <v>36</v>
      </c>
      <c r="B18" s="5" t="s">
        <v>15</v>
      </c>
    </row>
    <row r="19" spans="1:2" x14ac:dyDescent="0.25">
      <c r="A19" s="6" t="s">
        <v>37</v>
      </c>
      <c r="B19" s="6" t="s">
        <v>15</v>
      </c>
    </row>
    <row r="20" spans="1:2" x14ac:dyDescent="0.25">
      <c r="A20" s="4" t="s">
        <v>38</v>
      </c>
      <c r="B20" s="5" t="s">
        <v>15</v>
      </c>
    </row>
    <row r="21" spans="1:2" x14ac:dyDescent="0.25">
      <c r="A21" s="6" t="s">
        <v>39</v>
      </c>
      <c r="B21" s="6" t="s">
        <v>15</v>
      </c>
    </row>
    <row r="22" spans="1:2" x14ac:dyDescent="0.25">
      <c r="A22" s="6" t="s">
        <v>40</v>
      </c>
      <c r="B22" s="6" t="s">
        <v>15</v>
      </c>
    </row>
    <row r="23" spans="1:2" x14ac:dyDescent="0.25">
      <c r="A23" s="4" t="s">
        <v>41</v>
      </c>
      <c r="B23" s="4" t="s">
        <v>15</v>
      </c>
    </row>
    <row r="24" spans="1:2" x14ac:dyDescent="0.25">
      <c r="A24" s="4" t="s">
        <v>42</v>
      </c>
      <c r="B24" s="5" t="s">
        <v>15</v>
      </c>
    </row>
    <row r="25" spans="1:2" x14ac:dyDescent="0.25">
      <c r="A25" s="4" t="s">
        <v>43</v>
      </c>
      <c r="B25" s="5" t="s">
        <v>15</v>
      </c>
    </row>
    <row r="26" spans="1:2" x14ac:dyDescent="0.25">
      <c r="A26" s="6" t="s">
        <v>44</v>
      </c>
      <c r="B26" s="6" t="s">
        <v>15</v>
      </c>
    </row>
    <row r="27" spans="1:2" x14ac:dyDescent="0.25">
      <c r="A27" s="6" t="s">
        <v>45</v>
      </c>
      <c r="B27" s="6" t="s">
        <v>15</v>
      </c>
    </row>
    <row r="28" spans="1:2" x14ac:dyDescent="0.25">
      <c r="A28" s="6" t="s">
        <v>46</v>
      </c>
      <c r="B28" s="6" t="s">
        <v>15</v>
      </c>
    </row>
    <row r="29" spans="1:2" x14ac:dyDescent="0.25">
      <c r="A29" s="4" t="s">
        <v>47</v>
      </c>
      <c r="B29" s="4" t="s">
        <v>15</v>
      </c>
    </row>
    <row r="30" spans="1:2" x14ac:dyDescent="0.25">
      <c r="A30" s="6" t="s">
        <v>48</v>
      </c>
      <c r="B30" s="6" t="s">
        <v>15</v>
      </c>
    </row>
    <row r="31" spans="1:2" x14ac:dyDescent="0.25">
      <c r="A31" s="6" t="s">
        <v>49</v>
      </c>
      <c r="B31" s="6" t="s">
        <v>15</v>
      </c>
    </row>
    <row r="32" spans="1:2" x14ac:dyDescent="0.25">
      <c r="A32" s="6" t="s">
        <v>50</v>
      </c>
      <c r="B32" s="6" t="s">
        <v>15</v>
      </c>
    </row>
    <row r="33" spans="1:2" x14ac:dyDescent="0.25">
      <c r="A33" s="6" t="s">
        <v>51</v>
      </c>
      <c r="B33" s="6" t="s">
        <v>15</v>
      </c>
    </row>
    <row r="34" spans="1:2" x14ac:dyDescent="0.25">
      <c r="A34" s="4" t="s">
        <v>52</v>
      </c>
      <c r="B34" s="4" t="s">
        <v>15</v>
      </c>
    </row>
    <row r="35" spans="1:2" x14ac:dyDescent="0.25">
      <c r="A35" s="4" t="s">
        <v>53</v>
      </c>
      <c r="B35" s="4" t="s">
        <v>15</v>
      </c>
    </row>
    <row r="36" spans="1:2" x14ac:dyDescent="0.25">
      <c r="A36" s="4" t="s">
        <v>54</v>
      </c>
      <c r="B36" s="4" t="s">
        <v>15</v>
      </c>
    </row>
    <row r="37" spans="1:2" x14ac:dyDescent="0.25">
      <c r="A37" s="4" t="s">
        <v>55</v>
      </c>
      <c r="B37" s="5" t="s">
        <v>15</v>
      </c>
    </row>
    <row r="38" spans="1:2" x14ac:dyDescent="0.25">
      <c r="A38" s="4" t="s">
        <v>56</v>
      </c>
      <c r="B38" s="5" t="s">
        <v>15</v>
      </c>
    </row>
    <row r="39" spans="1:2" x14ac:dyDescent="0.25">
      <c r="A39" s="6" t="s">
        <v>57</v>
      </c>
      <c r="B39" s="6" t="s">
        <v>15</v>
      </c>
    </row>
    <row r="40" spans="1:2" x14ac:dyDescent="0.25">
      <c r="A40" s="4" t="s">
        <v>58</v>
      </c>
      <c r="B40" s="5" t="s">
        <v>15</v>
      </c>
    </row>
    <row r="41" spans="1:2" x14ac:dyDescent="0.25">
      <c r="A41" s="6" t="s">
        <v>59</v>
      </c>
      <c r="B41" s="6" t="s">
        <v>15</v>
      </c>
    </row>
    <row r="42" spans="1:2" x14ac:dyDescent="0.25">
      <c r="A42" s="4" t="s">
        <v>60</v>
      </c>
      <c r="B42" s="5" t="s">
        <v>15</v>
      </c>
    </row>
    <row r="43" spans="1:2" x14ac:dyDescent="0.25">
      <c r="A43" s="4" t="s">
        <v>61</v>
      </c>
      <c r="B43" s="5" t="s">
        <v>15</v>
      </c>
    </row>
    <row r="44" spans="1:2" x14ac:dyDescent="0.25">
      <c r="A44" s="4" t="s">
        <v>62</v>
      </c>
      <c r="B44" s="5" t="s">
        <v>15</v>
      </c>
    </row>
    <row r="45" spans="1:2" x14ac:dyDescent="0.25">
      <c r="A45" s="4" t="s">
        <v>63</v>
      </c>
      <c r="B45" s="5" t="s">
        <v>15</v>
      </c>
    </row>
    <row r="46" spans="1:2" x14ac:dyDescent="0.25">
      <c r="A46" s="4" t="s">
        <v>64</v>
      </c>
      <c r="B46" s="5" t="s">
        <v>15</v>
      </c>
    </row>
    <row r="47" spans="1:2" x14ac:dyDescent="0.25">
      <c r="A47" s="4" t="s">
        <v>65</v>
      </c>
      <c r="B47" s="5" t="s">
        <v>15</v>
      </c>
    </row>
    <row r="48" spans="1:2" x14ac:dyDescent="0.25">
      <c r="A48" s="6" t="s">
        <v>66</v>
      </c>
      <c r="B48" s="6" t="s">
        <v>15</v>
      </c>
    </row>
    <row r="49" spans="1:2" x14ac:dyDescent="0.25">
      <c r="A49" s="6" t="s">
        <v>67</v>
      </c>
      <c r="B49" s="6" t="s">
        <v>15</v>
      </c>
    </row>
    <row r="50" spans="1:2" x14ac:dyDescent="0.25">
      <c r="A50" s="6" t="s">
        <v>68</v>
      </c>
      <c r="B50" s="6" t="s">
        <v>15</v>
      </c>
    </row>
    <row r="51" spans="1:2" x14ac:dyDescent="0.25">
      <c r="A51" s="4" t="s">
        <v>69</v>
      </c>
      <c r="B51" s="5" t="s">
        <v>15</v>
      </c>
    </row>
    <row r="52" spans="1:2" x14ac:dyDescent="0.25">
      <c r="A52" s="4" t="s">
        <v>70</v>
      </c>
      <c r="B52" s="5" t="s">
        <v>15</v>
      </c>
    </row>
    <row r="53" spans="1:2" x14ac:dyDescent="0.25">
      <c r="A53" s="4" t="s">
        <v>71</v>
      </c>
      <c r="B53" s="5" t="s">
        <v>15</v>
      </c>
    </row>
    <row r="54" spans="1:2" x14ac:dyDescent="0.25">
      <c r="A54" s="4" t="s">
        <v>72</v>
      </c>
      <c r="B54" s="5" t="s">
        <v>15</v>
      </c>
    </row>
    <row r="55" spans="1:2" x14ac:dyDescent="0.25">
      <c r="A55" s="6" t="s">
        <v>73</v>
      </c>
      <c r="B55" s="6" t="s">
        <v>15</v>
      </c>
    </row>
    <row r="56" spans="1:2" x14ac:dyDescent="0.25">
      <c r="A56" s="6" t="s">
        <v>74</v>
      </c>
      <c r="B56" s="6" t="s">
        <v>15</v>
      </c>
    </row>
    <row r="57" spans="1:2" x14ac:dyDescent="0.25">
      <c r="A57" s="6" t="s">
        <v>75</v>
      </c>
      <c r="B57" s="6" t="s">
        <v>15</v>
      </c>
    </row>
    <row r="58" spans="1:2" x14ac:dyDescent="0.25">
      <c r="A58" s="4" t="s">
        <v>76</v>
      </c>
      <c r="B58" s="5" t="s">
        <v>15</v>
      </c>
    </row>
    <row r="59" spans="1:2" x14ac:dyDescent="0.25">
      <c r="A59" s="6" t="s">
        <v>77</v>
      </c>
      <c r="B59" s="6" t="s">
        <v>15</v>
      </c>
    </row>
    <row r="60" spans="1:2" x14ac:dyDescent="0.25">
      <c r="A60" s="4" t="s">
        <v>78</v>
      </c>
      <c r="B60" s="4" t="s">
        <v>15</v>
      </c>
    </row>
    <row r="61" spans="1:2" x14ac:dyDescent="0.25">
      <c r="A61" s="6" t="s">
        <v>79</v>
      </c>
      <c r="B61" s="6" t="s">
        <v>15</v>
      </c>
    </row>
    <row r="62" spans="1:2" x14ac:dyDescent="0.25">
      <c r="A62" s="4" t="s">
        <v>80</v>
      </c>
      <c r="B62" s="5" t="s">
        <v>15</v>
      </c>
    </row>
    <row r="63" spans="1:2" x14ac:dyDescent="0.25">
      <c r="A63" s="4" t="s">
        <v>81</v>
      </c>
      <c r="B63" s="5" t="s">
        <v>15</v>
      </c>
    </row>
    <row r="64" spans="1:2" x14ac:dyDescent="0.25">
      <c r="A64" s="6" t="s">
        <v>82</v>
      </c>
      <c r="B64" s="6" t="s">
        <v>15</v>
      </c>
    </row>
    <row r="65" spans="1:2" x14ac:dyDescent="0.25">
      <c r="A65" s="6" t="s">
        <v>83</v>
      </c>
      <c r="B65" s="6" t="s">
        <v>15</v>
      </c>
    </row>
    <row r="66" spans="1:2" x14ac:dyDescent="0.25">
      <c r="A66" s="4" t="s">
        <v>84</v>
      </c>
      <c r="B66" s="5" t="s">
        <v>15</v>
      </c>
    </row>
    <row r="67" spans="1:2" x14ac:dyDescent="0.25">
      <c r="A67" s="4" t="s">
        <v>85</v>
      </c>
      <c r="B67" s="4" t="s">
        <v>15</v>
      </c>
    </row>
    <row r="68" spans="1:2" x14ac:dyDescent="0.25">
      <c r="A68" s="6" t="s">
        <v>86</v>
      </c>
      <c r="B68" s="6" t="s">
        <v>15</v>
      </c>
    </row>
    <row r="69" spans="1:2" x14ac:dyDescent="0.25">
      <c r="A69" s="4" t="s">
        <v>87</v>
      </c>
      <c r="B69" s="5" t="s">
        <v>15</v>
      </c>
    </row>
    <row r="70" spans="1:2" x14ac:dyDescent="0.25">
      <c r="A70" s="4" t="s">
        <v>88</v>
      </c>
      <c r="B70" s="5" t="s">
        <v>15</v>
      </c>
    </row>
    <row r="71" spans="1:2" x14ac:dyDescent="0.25">
      <c r="A71" s="6" t="s">
        <v>89</v>
      </c>
      <c r="B71" s="6" t="s">
        <v>15</v>
      </c>
    </row>
    <row r="72" spans="1:2" x14ac:dyDescent="0.25">
      <c r="A72" s="4" t="s">
        <v>90</v>
      </c>
      <c r="B72" s="4" t="s">
        <v>15</v>
      </c>
    </row>
    <row r="73" spans="1:2" x14ac:dyDescent="0.25">
      <c r="A73" s="4" t="s">
        <v>91</v>
      </c>
      <c r="B73" s="4" t="s">
        <v>15</v>
      </c>
    </row>
    <row r="74" spans="1:2" x14ac:dyDescent="0.25">
      <c r="A74" s="4" t="s">
        <v>92</v>
      </c>
      <c r="B74" s="4" t="s">
        <v>15</v>
      </c>
    </row>
    <row r="75" spans="1:2" x14ac:dyDescent="0.25">
      <c r="A75" s="4" t="s">
        <v>93</v>
      </c>
      <c r="B75" s="4" t="s">
        <v>15</v>
      </c>
    </row>
    <row r="76" spans="1:2" x14ac:dyDescent="0.25">
      <c r="A76" s="4" t="s">
        <v>94</v>
      </c>
      <c r="B76" s="4" t="s">
        <v>15</v>
      </c>
    </row>
    <row r="77" spans="1:2" x14ac:dyDescent="0.25">
      <c r="A77" s="4" t="s">
        <v>95</v>
      </c>
      <c r="B77" s="4" t="s">
        <v>18</v>
      </c>
    </row>
    <row r="78" spans="1:2" x14ac:dyDescent="0.25">
      <c r="A78" s="6" t="s">
        <v>96</v>
      </c>
      <c r="B78" s="6" t="s">
        <v>18</v>
      </c>
    </row>
    <row r="79" spans="1:2" x14ac:dyDescent="0.25">
      <c r="A79" s="6" t="s">
        <v>97</v>
      </c>
      <c r="B79" s="6" t="s">
        <v>18</v>
      </c>
    </row>
    <row r="80" spans="1:2" x14ac:dyDescent="0.25">
      <c r="A80" s="4" t="s">
        <v>98</v>
      </c>
      <c r="B80" s="5" t="s">
        <v>18</v>
      </c>
    </row>
    <row r="81" spans="1:2" x14ac:dyDescent="0.25">
      <c r="A81" s="6" t="s">
        <v>99</v>
      </c>
      <c r="B81" s="6" t="s">
        <v>18</v>
      </c>
    </row>
    <row r="82" spans="1:2" x14ac:dyDescent="0.25">
      <c r="A82" s="4" t="s">
        <v>100</v>
      </c>
      <c r="B82" s="4" t="s">
        <v>18</v>
      </c>
    </row>
    <row r="83" spans="1:2" x14ac:dyDescent="0.25">
      <c r="A83" s="6" t="s">
        <v>101</v>
      </c>
      <c r="B83" s="6" t="s">
        <v>18</v>
      </c>
    </row>
    <row r="84" spans="1:2" x14ac:dyDescent="0.25">
      <c r="A84" s="6" t="s">
        <v>102</v>
      </c>
      <c r="B84" s="6" t="s">
        <v>18</v>
      </c>
    </row>
    <row r="85" spans="1:2" x14ac:dyDescent="0.25">
      <c r="A85" s="4" t="s">
        <v>103</v>
      </c>
      <c r="B85" s="4" t="s">
        <v>18</v>
      </c>
    </row>
    <row r="86" spans="1:2" x14ac:dyDescent="0.25">
      <c r="A86" s="6" t="s">
        <v>104</v>
      </c>
      <c r="B86" s="6" t="s">
        <v>18</v>
      </c>
    </row>
    <row r="87" spans="1:2" x14ac:dyDescent="0.25">
      <c r="A87" s="6" t="s">
        <v>105</v>
      </c>
      <c r="B87" s="6" t="s">
        <v>18</v>
      </c>
    </row>
    <row r="88" spans="1:2" x14ac:dyDescent="0.25">
      <c r="A88" s="4" t="s">
        <v>106</v>
      </c>
      <c r="B88" s="5" t="s">
        <v>18</v>
      </c>
    </row>
    <row r="89" spans="1:2" x14ac:dyDescent="0.25">
      <c r="A89" s="4" t="s">
        <v>107</v>
      </c>
      <c r="B89" s="5" t="s">
        <v>18</v>
      </c>
    </row>
    <row r="90" spans="1:2" x14ac:dyDescent="0.25">
      <c r="A90" s="6" t="s">
        <v>108</v>
      </c>
      <c r="B90" s="6" t="s">
        <v>18</v>
      </c>
    </row>
    <row r="91" spans="1:2" x14ac:dyDescent="0.25">
      <c r="A91" s="4" t="s">
        <v>109</v>
      </c>
      <c r="B91" s="5" t="s">
        <v>18</v>
      </c>
    </row>
    <row r="92" spans="1:2" x14ac:dyDescent="0.25">
      <c r="A92" s="4" t="s">
        <v>110</v>
      </c>
      <c r="B92" s="5" t="s">
        <v>18</v>
      </c>
    </row>
    <row r="93" spans="1:2" x14ac:dyDescent="0.25">
      <c r="A93" s="6" t="s">
        <v>111</v>
      </c>
      <c r="B93" s="6" t="s">
        <v>18</v>
      </c>
    </row>
    <row r="94" spans="1:2" x14ac:dyDescent="0.25">
      <c r="A94" s="4" t="s">
        <v>112</v>
      </c>
      <c r="B94" s="5" t="s">
        <v>18</v>
      </c>
    </row>
    <row r="95" spans="1:2" x14ac:dyDescent="0.25">
      <c r="A95" s="6" t="s">
        <v>113</v>
      </c>
      <c r="B95" s="6" t="s">
        <v>18</v>
      </c>
    </row>
    <row r="96" spans="1:2" x14ac:dyDescent="0.25">
      <c r="A96" s="4" t="s">
        <v>114</v>
      </c>
      <c r="B96" s="4" t="s">
        <v>18</v>
      </c>
    </row>
    <row r="97" spans="1:2" x14ac:dyDescent="0.25">
      <c r="A97" s="6" t="s">
        <v>115</v>
      </c>
      <c r="B97" s="6" t="s">
        <v>18</v>
      </c>
    </row>
    <row r="98" spans="1:2" x14ac:dyDescent="0.25">
      <c r="A98" s="4" t="s">
        <v>116</v>
      </c>
      <c r="B98" s="5" t="s">
        <v>18</v>
      </c>
    </row>
    <row r="99" spans="1:2" x14ac:dyDescent="0.25">
      <c r="A99" s="4" t="s">
        <v>117</v>
      </c>
      <c r="B99" s="5" t="s">
        <v>18</v>
      </c>
    </row>
    <row r="100" spans="1:2" x14ac:dyDescent="0.25">
      <c r="A100" s="4" t="s">
        <v>118</v>
      </c>
      <c r="B100" s="5" t="s">
        <v>18</v>
      </c>
    </row>
    <row r="101" spans="1:2" x14ac:dyDescent="0.25">
      <c r="A101" s="4" t="s">
        <v>119</v>
      </c>
      <c r="B101" s="5" t="s">
        <v>18</v>
      </c>
    </row>
    <row r="102" spans="1:2" x14ac:dyDescent="0.25">
      <c r="A102" s="4" t="s">
        <v>120</v>
      </c>
      <c r="B102" s="5" t="s">
        <v>18</v>
      </c>
    </row>
    <row r="103" spans="1:2" x14ac:dyDescent="0.25">
      <c r="A103" s="6" t="s">
        <v>121</v>
      </c>
      <c r="B103" s="6" t="s">
        <v>18</v>
      </c>
    </row>
    <row r="104" spans="1:2" x14ac:dyDescent="0.25">
      <c r="A104" s="4" t="s">
        <v>122</v>
      </c>
      <c r="B104" s="5" t="s">
        <v>18</v>
      </c>
    </row>
    <row r="105" spans="1:2" x14ac:dyDescent="0.25">
      <c r="A105" s="6" t="s">
        <v>123</v>
      </c>
      <c r="B105" s="6" t="s">
        <v>18</v>
      </c>
    </row>
    <row r="106" spans="1:2" x14ac:dyDescent="0.25">
      <c r="A106" s="4" t="s">
        <v>124</v>
      </c>
      <c r="B106" s="5" t="s">
        <v>18</v>
      </c>
    </row>
    <row r="107" spans="1:2" x14ac:dyDescent="0.25">
      <c r="A107" s="6" t="s">
        <v>125</v>
      </c>
      <c r="B107" s="6" t="s">
        <v>18</v>
      </c>
    </row>
    <row r="108" spans="1:2" x14ac:dyDescent="0.25">
      <c r="A108" s="4" t="s">
        <v>126</v>
      </c>
      <c r="B108" s="5" t="s">
        <v>18</v>
      </c>
    </row>
    <row r="109" spans="1:2" x14ac:dyDescent="0.25">
      <c r="A109" s="4" t="s">
        <v>127</v>
      </c>
      <c r="B109" s="5" t="s">
        <v>18</v>
      </c>
    </row>
    <row r="110" spans="1:2" x14ac:dyDescent="0.25">
      <c r="A110" s="6" t="s">
        <v>128</v>
      </c>
      <c r="B110" s="6" t="s">
        <v>18</v>
      </c>
    </row>
    <row r="111" spans="1:2" x14ac:dyDescent="0.25">
      <c r="A111" s="4" t="s">
        <v>129</v>
      </c>
      <c r="B111" s="4" t="s">
        <v>18</v>
      </c>
    </row>
    <row r="112" spans="1:2" x14ac:dyDescent="0.25">
      <c r="A112" s="4" t="s">
        <v>130</v>
      </c>
      <c r="B112" s="4" t="s">
        <v>18</v>
      </c>
    </row>
    <row r="113" spans="1:2" x14ac:dyDescent="0.25">
      <c r="A113" s="6" t="s">
        <v>131</v>
      </c>
      <c r="B113" s="6" t="s">
        <v>18</v>
      </c>
    </row>
    <row r="114" spans="1:2" x14ac:dyDescent="0.25">
      <c r="A114" s="4" t="s">
        <v>132</v>
      </c>
      <c r="B114" s="5" t="s">
        <v>18</v>
      </c>
    </row>
    <row r="115" spans="1:2" x14ac:dyDescent="0.25">
      <c r="A115" s="4" t="s">
        <v>133</v>
      </c>
      <c r="B115" s="4" t="s">
        <v>18</v>
      </c>
    </row>
    <row r="116" spans="1:2" x14ac:dyDescent="0.25">
      <c r="A116" s="4" t="s">
        <v>134</v>
      </c>
      <c r="B116" s="5" t="s">
        <v>18</v>
      </c>
    </row>
    <row r="117" spans="1:2" x14ac:dyDescent="0.25">
      <c r="A117" s="6" t="s">
        <v>135</v>
      </c>
      <c r="B117" s="6" t="s">
        <v>18</v>
      </c>
    </row>
    <row r="118" spans="1:2" x14ac:dyDescent="0.25">
      <c r="A118" s="6" t="s">
        <v>136</v>
      </c>
      <c r="B118" s="6" t="s">
        <v>18</v>
      </c>
    </row>
    <row r="119" spans="1:2" x14ac:dyDescent="0.25">
      <c r="A119" s="4" t="s">
        <v>137</v>
      </c>
      <c r="B119" s="5" t="s">
        <v>18</v>
      </c>
    </row>
    <row r="120" spans="1:2" x14ac:dyDescent="0.25">
      <c r="A120" s="4" t="s">
        <v>138</v>
      </c>
      <c r="B120" s="5" t="s">
        <v>139</v>
      </c>
    </row>
    <row r="121" spans="1:2" x14ac:dyDescent="0.25">
      <c r="A121" s="4" t="s">
        <v>141</v>
      </c>
      <c r="B121" s="5" t="s">
        <v>139</v>
      </c>
    </row>
    <row r="122" spans="1:2" x14ac:dyDescent="0.25">
      <c r="A122" s="6" t="s">
        <v>142</v>
      </c>
      <c r="B122" s="6" t="s">
        <v>139</v>
      </c>
    </row>
    <row r="123" spans="1:2" x14ac:dyDescent="0.25">
      <c r="A123" s="4" t="s">
        <v>143</v>
      </c>
      <c r="B123" s="5" t="s">
        <v>139</v>
      </c>
    </row>
    <row r="124" spans="1:2" x14ac:dyDescent="0.25">
      <c r="A124" s="6" t="s">
        <v>144</v>
      </c>
      <c r="B124" s="6" t="s">
        <v>139</v>
      </c>
    </row>
    <row r="125" spans="1:2" x14ac:dyDescent="0.25">
      <c r="A125" s="6" t="s">
        <v>145</v>
      </c>
      <c r="B125" s="6" t="s">
        <v>139</v>
      </c>
    </row>
    <row r="126" spans="1:2" x14ac:dyDescent="0.25">
      <c r="A126" s="6" t="s">
        <v>146</v>
      </c>
      <c r="B126" s="6" t="s">
        <v>15</v>
      </c>
    </row>
    <row r="127" spans="1:2" x14ac:dyDescent="0.25">
      <c r="A127" s="6" t="s">
        <v>147</v>
      </c>
      <c r="B127" s="6" t="s">
        <v>15</v>
      </c>
    </row>
    <row r="128" spans="1:2" x14ac:dyDescent="0.25">
      <c r="A128" s="4" t="s">
        <v>148</v>
      </c>
      <c r="B128" s="5" t="s">
        <v>15</v>
      </c>
    </row>
    <row r="129" spans="1:2" x14ac:dyDescent="0.25">
      <c r="A129" s="4" t="s">
        <v>149</v>
      </c>
      <c r="B129" s="5" t="s">
        <v>15</v>
      </c>
    </row>
    <row r="130" spans="1:2" x14ac:dyDescent="0.25">
      <c r="A130" s="6" t="s">
        <v>150</v>
      </c>
      <c r="B130" s="6" t="s">
        <v>15</v>
      </c>
    </row>
    <row r="131" spans="1:2" x14ac:dyDescent="0.25">
      <c r="A131" s="6" t="s">
        <v>151</v>
      </c>
      <c r="B131" s="6" t="s">
        <v>15</v>
      </c>
    </row>
    <row r="132" spans="1:2" x14ac:dyDescent="0.25">
      <c r="A132" s="6" t="s">
        <v>152</v>
      </c>
      <c r="B132" s="6" t="s">
        <v>15</v>
      </c>
    </row>
    <row r="133" spans="1:2" x14ac:dyDescent="0.25">
      <c r="A133" s="6" t="s">
        <v>153</v>
      </c>
      <c r="B133" s="6" t="s">
        <v>15</v>
      </c>
    </row>
    <row r="134" spans="1:2" x14ac:dyDescent="0.25">
      <c r="A134" s="4" t="s">
        <v>154</v>
      </c>
      <c r="B134" s="5" t="s">
        <v>15</v>
      </c>
    </row>
    <row r="135" spans="1:2" x14ac:dyDescent="0.25">
      <c r="A135" s="4" t="s">
        <v>155</v>
      </c>
      <c r="B135" s="5" t="s">
        <v>15</v>
      </c>
    </row>
    <row r="136" spans="1:2" x14ac:dyDescent="0.25">
      <c r="A136" s="4" t="s">
        <v>156</v>
      </c>
      <c r="B136" s="5" t="s">
        <v>15</v>
      </c>
    </row>
    <row r="137" spans="1:2" x14ac:dyDescent="0.25">
      <c r="A137" s="6" t="s">
        <v>157</v>
      </c>
      <c r="B137" s="6" t="s">
        <v>15</v>
      </c>
    </row>
    <row r="138" spans="1:2" x14ac:dyDescent="0.25">
      <c r="A138" s="4" t="s">
        <v>158</v>
      </c>
      <c r="B138" s="5" t="s">
        <v>15</v>
      </c>
    </row>
    <row r="139" spans="1:2" x14ac:dyDescent="0.25">
      <c r="A139" s="4" t="s">
        <v>159</v>
      </c>
      <c r="B139" s="5" t="s">
        <v>15</v>
      </c>
    </row>
    <row r="140" spans="1:2" x14ac:dyDescent="0.25">
      <c r="A140" s="6" t="s">
        <v>160</v>
      </c>
      <c r="B140" s="6" t="s">
        <v>15</v>
      </c>
    </row>
    <row r="141" spans="1:2" x14ac:dyDescent="0.25">
      <c r="A141" s="4" t="s">
        <v>161</v>
      </c>
      <c r="B141" s="5" t="s">
        <v>15</v>
      </c>
    </row>
    <row r="142" spans="1:2" x14ac:dyDescent="0.25">
      <c r="A142" s="4" t="s">
        <v>162</v>
      </c>
      <c r="B142" s="5" t="s">
        <v>15</v>
      </c>
    </row>
    <row r="143" spans="1:2" x14ac:dyDescent="0.25">
      <c r="A143" s="6" t="s">
        <v>163</v>
      </c>
      <c r="B143" s="6" t="s">
        <v>15</v>
      </c>
    </row>
    <row r="144" spans="1:2" x14ac:dyDescent="0.25">
      <c r="A144" s="6" t="s">
        <v>164</v>
      </c>
      <c r="B144" s="6" t="s">
        <v>15</v>
      </c>
    </row>
    <row r="145" spans="1:2" x14ac:dyDescent="0.25">
      <c r="A145" s="6" t="s">
        <v>165</v>
      </c>
      <c r="B145" s="6" t="s">
        <v>15</v>
      </c>
    </row>
    <row r="146" spans="1:2" x14ac:dyDescent="0.25">
      <c r="A146" s="4" t="s">
        <v>166</v>
      </c>
      <c r="B146" s="5" t="s">
        <v>15</v>
      </c>
    </row>
    <row r="147" spans="1:2" x14ac:dyDescent="0.25">
      <c r="A147" s="4" t="s">
        <v>167</v>
      </c>
      <c r="B147" s="4" t="s">
        <v>15</v>
      </c>
    </row>
    <row r="148" spans="1:2" x14ac:dyDescent="0.25">
      <c r="A148" s="4" t="s">
        <v>168</v>
      </c>
      <c r="B148" s="5" t="s">
        <v>15</v>
      </c>
    </row>
    <row r="149" spans="1:2" x14ac:dyDescent="0.25">
      <c r="A149" s="6" t="s">
        <v>169</v>
      </c>
      <c r="B149" s="6" t="s">
        <v>15</v>
      </c>
    </row>
    <row r="150" spans="1:2" x14ac:dyDescent="0.25">
      <c r="A150" s="4" t="s">
        <v>170</v>
      </c>
      <c r="B150" s="5" t="s">
        <v>15</v>
      </c>
    </row>
    <row r="151" spans="1:2" x14ac:dyDescent="0.25">
      <c r="A151" s="6" t="s">
        <v>171</v>
      </c>
      <c r="B151" s="6" t="s">
        <v>15</v>
      </c>
    </row>
    <row r="152" spans="1:2" x14ac:dyDescent="0.25">
      <c r="A152" s="6" t="s">
        <v>172</v>
      </c>
      <c r="B152" s="6" t="s">
        <v>15</v>
      </c>
    </row>
    <row r="153" spans="1:2" x14ac:dyDescent="0.25">
      <c r="A153" s="6" t="s">
        <v>173</v>
      </c>
      <c r="B153" s="6" t="s">
        <v>15</v>
      </c>
    </row>
    <row r="154" spans="1:2" x14ac:dyDescent="0.25">
      <c r="A154" s="4" t="s">
        <v>174</v>
      </c>
      <c r="B154" s="4" t="s">
        <v>15</v>
      </c>
    </row>
    <row r="155" spans="1:2" x14ac:dyDescent="0.25">
      <c r="A155" s="6" t="s">
        <v>175</v>
      </c>
      <c r="B155" s="6" t="s">
        <v>15</v>
      </c>
    </row>
    <row r="156" spans="1:2" x14ac:dyDescent="0.25">
      <c r="A156" s="4" t="s">
        <v>176</v>
      </c>
      <c r="B156" s="5" t="s">
        <v>15</v>
      </c>
    </row>
    <row r="157" spans="1:2" x14ac:dyDescent="0.25">
      <c r="A157" s="6" t="s">
        <v>177</v>
      </c>
      <c r="B157" s="6" t="s">
        <v>15</v>
      </c>
    </row>
    <row r="158" spans="1:2" x14ac:dyDescent="0.25">
      <c r="A158" s="6" t="s">
        <v>178</v>
      </c>
      <c r="B158" s="6" t="s">
        <v>15</v>
      </c>
    </row>
    <row r="159" spans="1:2" x14ac:dyDescent="0.25">
      <c r="A159" s="4" t="s">
        <v>179</v>
      </c>
      <c r="B159" s="5" t="s">
        <v>15</v>
      </c>
    </row>
    <row r="160" spans="1:2" x14ac:dyDescent="0.25">
      <c r="A160" s="4" t="s">
        <v>180</v>
      </c>
      <c r="B160" s="5" t="s">
        <v>15</v>
      </c>
    </row>
    <row r="161" spans="1:2" x14ac:dyDescent="0.25">
      <c r="A161" s="4" t="s">
        <v>181</v>
      </c>
      <c r="B161" s="5" t="s">
        <v>15</v>
      </c>
    </row>
    <row r="162" spans="1:2" x14ac:dyDescent="0.25">
      <c r="A162" s="6" t="s">
        <v>182</v>
      </c>
      <c r="B162" s="6" t="s">
        <v>15</v>
      </c>
    </row>
    <row r="163" spans="1:2" x14ac:dyDescent="0.25">
      <c r="A163" s="6" t="s">
        <v>183</v>
      </c>
      <c r="B163" s="6" t="s">
        <v>15</v>
      </c>
    </row>
    <row r="164" spans="1:2" x14ac:dyDescent="0.25">
      <c r="A164" s="4" t="s">
        <v>184</v>
      </c>
      <c r="B164" s="5" t="s">
        <v>15</v>
      </c>
    </row>
    <row r="165" spans="1:2" x14ac:dyDescent="0.25">
      <c r="A165" s="6" t="s">
        <v>185</v>
      </c>
      <c r="B165" s="6" t="s">
        <v>15</v>
      </c>
    </row>
    <row r="166" spans="1:2" x14ac:dyDescent="0.25">
      <c r="A166" s="6" t="s">
        <v>186</v>
      </c>
      <c r="B166" s="6" t="s">
        <v>15</v>
      </c>
    </row>
    <row r="167" spans="1:2" x14ac:dyDescent="0.25">
      <c r="A167" s="4" t="s">
        <v>187</v>
      </c>
      <c r="B167" s="5" t="s">
        <v>15</v>
      </c>
    </row>
    <row r="168" spans="1:2" x14ac:dyDescent="0.25">
      <c r="A168" s="6" t="s">
        <v>188</v>
      </c>
      <c r="B168" s="6" t="s">
        <v>15</v>
      </c>
    </row>
    <row r="169" spans="1:2" x14ac:dyDescent="0.25">
      <c r="A169" s="4" t="s">
        <v>189</v>
      </c>
      <c r="B169" s="5" t="s">
        <v>15</v>
      </c>
    </row>
    <row r="170" spans="1:2" x14ac:dyDescent="0.25">
      <c r="A170" s="6" t="s">
        <v>190</v>
      </c>
      <c r="B170" s="6" t="s">
        <v>15</v>
      </c>
    </row>
    <row r="171" spans="1:2" x14ac:dyDescent="0.25">
      <c r="A171" s="6" t="s">
        <v>191</v>
      </c>
      <c r="B171" s="6" t="s">
        <v>15</v>
      </c>
    </row>
    <row r="172" spans="1:2" x14ac:dyDescent="0.25">
      <c r="A172" s="4" t="s">
        <v>192</v>
      </c>
      <c r="B172" s="4" t="s">
        <v>15</v>
      </c>
    </row>
    <row r="173" spans="1:2" x14ac:dyDescent="0.25">
      <c r="A173" s="4" t="s">
        <v>193</v>
      </c>
      <c r="B173" s="5" t="s">
        <v>15</v>
      </c>
    </row>
    <row r="174" spans="1:2" x14ac:dyDescent="0.25">
      <c r="A174" s="6" t="s">
        <v>194</v>
      </c>
      <c r="B174" s="6" t="s">
        <v>15</v>
      </c>
    </row>
    <row r="175" spans="1:2" x14ac:dyDescent="0.25">
      <c r="A175" s="4" t="s">
        <v>195</v>
      </c>
      <c r="B175" s="5" t="s">
        <v>15</v>
      </c>
    </row>
    <row r="176" spans="1:2" x14ac:dyDescent="0.25">
      <c r="A176" s="6" t="s">
        <v>196</v>
      </c>
      <c r="B176" s="6" t="s">
        <v>15</v>
      </c>
    </row>
    <row r="177" spans="1:2" x14ac:dyDescent="0.25">
      <c r="A177" s="4" t="s">
        <v>197</v>
      </c>
      <c r="B177" s="5" t="s">
        <v>15</v>
      </c>
    </row>
    <row r="178" spans="1:2" x14ac:dyDescent="0.25">
      <c r="A178" s="6" t="s">
        <v>198</v>
      </c>
      <c r="B178" s="6" t="s">
        <v>15</v>
      </c>
    </row>
    <row r="179" spans="1:2" x14ac:dyDescent="0.25">
      <c r="A179" s="6" t="s">
        <v>199</v>
      </c>
      <c r="B179" s="6" t="s">
        <v>15</v>
      </c>
    </row>
    <row r="180" spans="1:2" x14ac:dyDescent="0.25">
      <c r="A180" s="6" t="s">
        <v>200</v>
      </c>
      <c r="B180" s="6" t="s">
        <v>15</v>
      </c>
    </row>
    <row r="181" spans="1:2" x14ac:dyDescent="0.25">
      <c r="A181" s="4" t="s">
        <v>201</v>
      </c>
      <c r="B181" s="5" t="s">
        <v>15</v>
      </c>
    </row>
    <row r="182" spans="1:2" x14ac:dyDescent="0.25">
      <c r="A182" s="4" t="s">
        <v>202</v>
      </c>
      <c r="B182" s="5" t="s">
        <v>15</v>
      </c>
    </row>
    <row r="183" spans="1:2" x14ac:dyDescent="0.25">
      <c r="A183" s="4" t="s">
        <v>203</v>
      </c>
      <c r="B183" s="4" t="s">
        <v>15</v>
      </c>
    </row>
    <row r="184" spans="1:2" x14ac:dyDescent="0.25">
      <c r="A184" s="6" t="s">
        <v>204</v>
      </c>
      <c r="B184" s="6" t="s">
        <v>15</v>
      </c>
    </row>
    <row r="185" spans="1:2" x14ac:dyDescent="0.25">
      <c r="A185" s="4" t="s">
        <v>205</v>
      </c>
      <c r="B185" s="4" t="s">
        <v>15</v>
      </c>
    </row>
    <row r="186" spans="1:2" x14ac:dyDescent="0.25">
      <c r="A186" s="6" t="s">
        <v>206</v>
      </c>
      <c r="B186" s="6" t="s">
        <v>15</v>
      </c>
    </row>
    <row r="187" spans="1:2" x14ac:dyDescent="0.25">
      <c r="A187" s="6" t="s">
        <v>207</v>
      </c>
      <c r="B187" s="6" t="s">
        <v>15</v>
      </c>
    </row>
    <row r="188" spans="1:2" x14ac:dyDescent="0.25">
      <c r="A188" s="4" t="s">
        <v>208</v>
      </c>
      <c r="B188" s="5" t="s">
        <v>18</v>
      </c>
    </row>
    <row r="189" spans="1:2" x14ac:dyDescent="0.25">
      <c r="A189" s="4" t="s">
        <v>209</v>
      </c>
      <c r="B189" s="5" t="s">
        <v>15</v>
      </c>
    </row>
    <row r="190" spans="1:2" x14ac:dyDescent="0.25">
      <c r="A190" s="6" t="s">
        <v>210</v>
      </c>
      <c r="B190" s="6" t="s">
        <v>15</v>
      </c>
    </row>
    <row r="191" spans="1:2" x14ac:dyDescent="0.25">
      <c r="A191" s="4" t="s">
        <v>211</v>
      </c>
      <c r="B191" s="5" t="s">
        <v>139</v>
      </c>
    </row>
    <row r="192" spans="1:2" x14ac:dyDescent="0.25">
      <c r="A192" s="4" t="s">
        <v>212</v>
      </c>
      <c r="B192" s="5" t="s">
        <v>139</v>
      </c>
    </row>
    <row r="193" spans="1:2" x14ac:dyDescent="0.25">
      <c r="A193" s="4" t="s">
        <v>213</v>
      </c>
      <c r="B193" s="5" t="s">
        <v>18</v>
      </c>
    </row>
    <row r="194" spans="1:2" x14ac:dyDescent="0.25">
      <c r="A194" s="4" t="s">
        <v>214</v>
      </c>
      <c r="B194" s="5" t="s">
        <v>139</v>
      </c>
    </row>
    <row r="195" spans="1:2" x14ac:dyDescent="0.25">
      <c r="A195" s="4" t="s">
        <v>215</v>
      </c>
      <c r="B195" s="5" t="s">
        <v>139</v>
      </c>
    </row>
    <row r="196" spans="1:2" x14ac:dyDescent="0.25">
      <c r="A196" s="4" t="s">
        <v>216</v>
      </c>
      <c r="B196" s="5" t="s">
        <v>139</v>
      </c>
    </row>
    <row r="197" spans="1:2" x14ac:dyDescent="0.25">
      <c r="A197" s="4" t="s">
        <v>217</v>
      </c>
      <c r="B197" s="5" t="s">
        <v>139</v>
      </c>
    </row>
    <row r="198" spans="1:2" x14ac:dyDescent="0.25">
      <c r="A198" s="6" t="s">
        <v>218</v>
      </c>
      <c r="B198" s="6" t="s">
        <v>139</v>
      </c>
    </row>
    <row r="199" spans="1:2" x14ac:dyDescent="0.25">
      <c r="A199" s="6" t="s">
        <v>219</v>
      </c>
      <c r="B199" s="6" t="s">
        <v>139</v>
      </c>
    </row>
    <row r="200" spans="1:2" x14ac:dyDescent="0.25">
      <c r="A200" s="4" t="s">
        <v>220</v>
      </c>
      <c r="B200" s="5" t="s">
        <v>139</v>
      </c>
    </row>
    <row r="201" spans="1:2" x14ac:dyDescent="0.25">
      <c r="A201" s="4" t="s">
        <v>221</v>
      </c>
      <c r="B201" s="5" t="s">
        <v>139</v>
      </c>
    </row>
    <row r="202" spans="1:2" x14ac:dyDescent="0.25">
      <c r="A202" s="6" t="s">
        <v>222</v>
      </c>
      <c r="B202" s="6" t="s">
        <v>139</v>
      </c>
    </row>
    <row r="203" spans="1:2" x14ac:dyDescent="0.25">
      <c r="A203" s="4" t="s">
        <v>223</v>
      </c>
      <c r="B203" s="5" t="s">
        <v>139</v>
      </c>
    </row>
    <row r="204" spans="1:2" x14ac:dyDescent="0.25">
      <c r="A204" s="4" t="s">
        <v>224</v>
      </c>
      <c r="B204" s="5" t="s">
        <v>139</v>
      </c>
    </row>
    <row r="205" spans="1:2" x14ac:dyDescent="0.25">
      <c r="A205" s="4" t="s">
        <v>225</v>
      </c>
      <c r="B205" s="5" t="s">
        <v>139</v>
      </c>
    </row>
    <row r="206" spans="1:2" x14ac:dyDescent="0.25">
      <c r="A206" s="4" t="s">
        <v>226</v>
      </c>
      <c r="B206" s="5" t="s">
        <v>139</v>
      </c>
    </row>
    <row r="207" spans="1:2" x14ac:dyDescent="0.25">
      <c r="A207" s="4" t="s">
        <v>227</v>
      </c>
      <c r="B207" s="5" t="s">
        <v>139</v>
      </c>
    </row>
    <row r="208" spans="1:2" x14ac:dyDescent="0.25">
      <c r="A208" s="4" t="s">
        <v>228</v>
      </c>
      <c r="B208" s="5" t="s">
        <v>139</v>
      </c>
    </row>
    <row r="209" spans="1:2" x14ac:dyDescent="0.25">
      <c r="A209" s="4" t="s">
        <v>229</v>
      </c>
      <c r="B209" s="5" t="s">
        <v>139</v>
      </c>
    </row>
    <row r="210" spans="1:2" x14ac:dyDescent="0.25">
      <c r="A210" s="4" t="s">
        <v>230</v>
      </c>
      <c r="B210" s="5" t="s">
        <v>139</v>
      </c>
    </row>
    <row r="211" spans="1:2" x14ac:dyDescent="0.25">
      <c r="A211" s="4" t="s">
        <v>231</v>
      </c>
      <c r="B211" s="5" t="s">
        <v>139</v>
      </c>
    </row>
    <row r="212" spans="1:2" x14ac:dyDescent="0.25">
      <c r="A212" s="4" t="s">
        <v>232</v>
      </c>
      <c r="B212" s="5" t="s">
        <v>139</v>
      </c>
    </row>
    <row r="213" spans="1:2" x14ac:dyDescent="0.25">
      <c r="A213" s="4" t="s">
        <v>233</v>
      </c>
      <c r="B213" s="5" t="s">
        <v>139</v>
      </c>
    </row>
    <row r="214" spans="1:2" x14ac:dyDescent="0.25">
      <c r="A214" s="4" t="s">
        <v>234</v>
      </c>
      <c r="B214" s="5" t="s">
        <v>139</v>
      </c>
    </row>
    <row r="215" spans="1:2" x14ac:dyDescent="0.25">
      <c r="A215" s="6" t="s">
        <v>235</v>
      </c>
      <c r="B215" s="6" t="s">
        <v>139</v>
      </c>
    </row>
    <row r="216" spans="1:2" x14ac:dyDescent="0.25">
      <c r="A216" s="4" t="s">
        <v>236</v>
      </c>
      <c r="B216" s="5" t="s">
        <v>139</v>
      </c>
    </row>
    <row r="217" spans="1:2" x14ac:dyDescent="0.25">
      <c r="A217" s="4" t="s">
        <v>237</v>
      </c>
      <c r="B217" s="5" t="s">
        <v>139</v>
      </c>
    </row>
    <row r="218" spans="1:2" x14ac:dyDescent="0.25">
      <c r="A218" s="4" t="s">
        <v>238</v>
      </c>
      <c r="B218" s="5" t="s">
        <v>139</v>
      </c>
    </row>
    <row r="219" spans="1:2" x14ac:dyDescent="0.25">
      <c r="A219" s="4" t="s">
        <v>239</v>
      </c>
      <c r="B219" s="5" t="s">
        <v>139</v>
      </c>
    </row>
    <row r="220" spans="1:2" x14ac:dyDescent="0.25">
      <c r="A220" s="4" t="s">
        <v>240</v>
      </c>
      <c r="B220" s="5" t="s">
        <v>139</v>
      </c>
    </row>
    <row r="221" spans="1:2" x14ac:dyDescent="0.25">
      <c r="A221" s="4" t="s">
        <v>241</v>
      </c>
      <c r="B221" s="5" t="s">
        <v>139</v>
      </c>
    </row>
    <row r="222" spans="1:2" x14ac:dyDescent="0.25">
      <c r="A222" s="4" t="s">
        <v>242</v>
      </c>
      <c r="B222" s="5" t="s">
        <v>139</v>
      </c>
    </row>
    <row r="223" spans="1:2" x14ac:dyDescent="0.25">
      <c r="A223" s="4" t="s">
        <v>243</v>
      </c>
      <c r="B223" s="5" t="s">
        <v>139</v>
      </c>
    </row>
    <row r="224" spans="1:2" x14ac:dyDescent="0.25">
      <c r="A224" s="4" t="s">
        <v>244</v>
      </c>
      <c r="B224" s="5" t="s">
        <v>139</v>
      </c>
    </row>
    <row r="225" spans="1:2" x14ac:dyDescent="0.25">
      <c r="A225" s="4" t="s">
        <v>245</v>
      </c>
      <c r="B225" s="5" t="s">
        <v>139</v>
      </c>
    </row>
    <row r="226" spans="1:2" x14ac:dyDescent="0.25">
      <c r="A226" s="4" t="s">
        <v>246</v>
      </c>
      <c r="B226" s="5" t="s">
        <v>139</v>
      </c>
    </row>
    <row r="227" spans="1:2" x14ac:dyDescent="0.25">
      <c r="A227" s="4" t="s">
        <v>247</v>
      </c>
      <c r="B227" s="4" t="s">
        <v>139</v>
      </c>
    </row>
    <row r="228" spans="1:2" x14ac:dyDescent="0.25">
      <c r="A228" s="4" t="s">
        <v>248</v>
      </c>
      <c r="B228" s="5" t="s">
        <v>139</v>
      </c>
    </row>
    <row r="229" spans="1:2" x14ac:dyDescent="0.25">
      <c r="A229" s="4" t="s">
        <v>249</v>
      </c>
      <c r="B229" s="5" t="s">
        <v>139</v>
      </c>
    </row>
    <row r="230" spans="1:2" x14ac:dyDescent="0.25">
      <c r="A230" s="4" t="s">
        <v>250</v>
      </c>
      <c r="B230" s="5" t="s">
        <v>139</v>
      </c>
    </row>
    <row r="231" spans="1:2" x14ac:dyDescent="0.25">
      <c r="A231" s="6" t="s">
        <v>251</v>
      </c>
      <c r="B231" s="6" t="s">
        <v>139</v>
      </c>
    </row>
    <row r="232" spans="1:2" x14ac:dyDescent="0.25">
      <c r="A232" s="6" t="s">
        <v>252</v>
      </c>
      <c r="B232" s="6" t="s">
        <v>139</v>
      </c>
    </row>
    <row r="233" spans="1:2" x14ac:dyDescent="0.25">
      <c r="A233" s="6" t="s">
        <v>253</v>
      </c>
      <c r="B233" s="6" t="s">
        <v>139</v>
      </c>
    </row>
    <row r="234" spans="1:2" x14ac:dyDescent="0.25">
      <c r="A234" s="4" t="s">
        <v>254</v>
      </c>
      <c r="B234" s="5" t="s">
        <v>139</v>
      </c>
    </row>
    <row r="235" spans="1:2" x14ac:dyDescent="0.25">
      <c r="A235" s="4" t="s">
        <v>255</v>
      </c>
      <c r="B235" s="5" t="s">
        <v>139</v>
      </c>
    </row>
    <row r="236" spans="1:2" x14ac:dyDescent="0.25">
      <c r="A236" s="6" t="s">
        <v>256</v>
      </c>
      <c r="B236" s="6" t="s">
        <v>139</v>
      </c>
    </row>
    <row r="237" spans="1:2" x14ac:dyDescent="0.25">
      <c r="A237" s="4" t="s">
        <v>257</v>
      </c>
      <c r="B237" s="5" t="s">
        <v>139</v>
      </c>
    </row>
    <row r="238" spans="1:2" x14ac:dyDescent="0.25">
      <c r="A238" s="4" t="s">
        <v>258</v>
      </c>
      <c r="B238" s="5" t="s">
        <v>139</v>
      </c>
    </row>
    <row r="239" spans="1:2" x14ac:dyDescent="0.25">
      <c r="A239" s="4" t="s">
        <v>259</v>
      </c>
      <c r="B239" s="4" t="s">
        <v>139</v>
      </c>
    </row>
    <row r="240" spans="1:2" x14ac:dyDescent="0.25">
      <c r="A240" s="4" t="s">
        <v>260</v>
      </c>
      <c r="B240" s="5" t="s">
        <v>139</v>
      </c>
    </row>
    <row r="241" spans="1:2" x14ac:dyDescent="0.25">
      <c r="A241" s="4" t="s">
        <v>261</v>
      </c>
      <c r="B241" s="5" t="s">
        <v>139</v>
      </c>
    </row>
    <row r="242" spans="1:2" x14ac:dyDescent="0.25">
      <c r="A242" s="4" t="s">
        <v>262</v>
      </c>
      <c r="B242" s="5" t="s">
        <v>139</v>
      </c>
    </row>
    <row r="243" spans="1:2" x14ac:dyDescent="0.25">
      <c r="A243" s="4" t="s">
        <v>263</v>
      </c>
      <c r="B243" s="5" t="s">
        <v>139</v>
      </c>
    </row>
    <row r="244" spans="1:2" x14ac:dyDescent="0.25">
      <c r="A244" s="4" t="s">
        <v>264</v>
      </c>
      <c r="B244" s="5" t="s">
        <v>139</v>
      </c>
    </row>
    <row r="245" spans="1:2" x14ac:dyDescent="0.25">
      <c r="A245" s="6" t="s">
        <v>265</v>
      </c>
      <c r="B245" s="6" t="s">
        <v>139</v>
      </c>
    </row>
    <row r="246" spans="1:2" x14ac:dyDescent="0.25">
      <c r="A246" s="4" t="s">
        <v>266</v>
      </c>
      <c r="B246" s="5" t="s">
        <v>139</v>
      </c>
    </row>
    <row r="247" spans="1:2" x14ac:dyDescent="0.25">
      <c r="A247" s="4" t="s">
        <v>267</v>
      </c>
      <c r="B247" s="5" t="s">
        <v>139</v>
      </c>
    </row>
    <row r="248" spans="1:2" x14ac:dyDescent="0.25">
      <c r="A248" s="4" t="s">
        <v>268</v>
      </c>
      <c r="B248" s="5" t="s">
        <v>139</v>
      </c>
    </row>
    <row r="249" spans="1:2" x14ac:dyDescent="0.25">
      <c r="A249" s="4" t="s">
        <v>269</v>
      </c>
      <c r="B249" s="5" t="s">
        <v>139</v>
      </c>
    </row>
    <row r="250" spans="1:2" x14ac:dyDescent="0.25">
      <c r="A250" s="4" t="s">
        <v>270</v>
      </c>
      <c r="B250" s="4" t="s">
        <v>139</v>
      </c>
    </row>
    <row r="251" spans="1:2" x14ac:dyDescent="0.25">
      <c r="A251" s="4" t="s">
        <v>271</v>
      </c>
      <c r="B251" s="5" t="s">
        <v>139</v>
      </c>
    </row>
    <row r="252" spans="1:2" x14ac:dyDescent="0.25">
      <c r="A252" s="4" t="s">
        <v>272</v>
      </c>
      <c r="B252" s="5" t="s">
        <v>139</v>
      </c>
    </row>
    <row r="253" spans="1:2" x14ac:dyDescent="0.25">
      <c r="A253" s="4" t="s">
        <v>273</v>
      </c>
      <c r="B253" s="5" t="s">
        <v>139</v>
      </c>
    </row>
    <row r="254" spans="1:2" x14ac:dyDescent="0.25">
      <c r="A254" s="6" t="s">
        <v>274</v>
      </c>
      <c r="B254" s="6" t="s">
        <v>139</v>
      </c>
    </row>
    <row r="255" spans="1:2" x14ac:dyDescent="0.25">
      <c r="A255" s="4" t="s">
        <v>275</v>
      </c>
      <c r="B255" s="5" t="s">
        <v>139</v>
      </c>
    </row>
    <row r="256" spans="1:2" x14ac:dyDescent="0.25">
      <c r="A256" s="4" t="s">
        <v>276</v>
      </c>
      <c r="B256" s="4" t="s">
        <v>18</v>
      </c>
    </row>
    <row r="257" spans="1:2" x14ac:dyDescent="0.25">
      <c r="A257" s="4" t="s">
        <v>277</v>
      </c>
      <c r="B257" s="4" t="s">
        <v>18</v>
      </c>
    </row>
    <row r="258" spans="1:2" x14ac:dyDescent="0.25">
      <c r="A258" s="6" t="s">
        <v>278</v>
      </c>
      <c r="B258" s="6" t="s">
        <v>18</v>
      </c>
    </row>
    <row r="259" spans="1:2" x14ac:dyDescent="0.25">
      <c r="A259" s="6" t="s">
        <v>279</v>
      </c>
      <c r="B259" s="6" t="s">
        <v>18</v>
      </c>
    </row>
    <row r="260" spans="1:2" x14ac:dyDescent="0.25">
      <c r="A260" s="6" t="s">
        <v>280</v>
      </c>
      <c r="B260" s="6" t="s">
        <v>18</v>
      </c>
    </row>
    <row r="261" spans="1:2" x14ac:dyDescent="0.25">
      <c r="A261" s="4" t="s">
        <v>281</v>
      </c>
      <c r="B261" s="5" t="s">
        <v>18</v>
      </c>
    </row>
    <row r="262" spans="1:2" x14ac:dyDescent="0.25">
      <c r="A262" s="4" t="s">
        <v>282</v>
      </c>
      <c r="B262" s="5" t="s">
        <v>18</v>
      </c>
    </row>
    <row r="263" spans="1:2" x14ac:dyDescent="0.25">
      <c r="A263" s="6" t="s">
        <v>283</v>
      </c>
      <c r="B263" s="6" t="s">
        <v>18</v>
      </c>
    </row>
    <row r="264" spans="1:2" x14ac:dyDescent="0.25">
      <c r="A264" s="4" t="s">
        <v>284</v>
      </c>
      <c r="B264" s="4" t="s">
        <v>18</v>
      </c>
    </row>
    <row r="265" spans="1:2" x14ac:dyDescent="0.25">
      <c r="A265" s="4" t="s">
        <v>285</v>
      </c>
      <c r="B265" s="5" t="s">
        <v>18</v>
      </c>
    </row>
    <row r="266" spans="1:2" x14ac:dyDescent="0.25">
      <c r="A266" s="4" t="s">
        <v>286</v>
      </c>
      <c r="B266" s="5" t="s">
        <v>18</v>
      </c>
    </row>
    <row r="267" spans="1:2" x14ac:dyDescent="0.25">
      <c r="A267" s="4" t="s">
        <v>287</v>
      </c>
      <c r="B267" s="4" t="s">
        <v>18</v>
      </c>
    </row>
    <row r="268" spans="1:2" x14ac:dyDescent="0.25">
      <c r="A268" s="4" t="s">
        <v>288</v>
      </c>
      <c r="B268" s="5" t="s">
        <v>18</v>
      </c>
    </row>
    <row r="269" spans="1:2" x14ac:dyDescent="0.25">
      <c r="A269" s="6" t="s">
        <v>289</v>
      </c>
      <c r="B269" s="6" t="s">
        <v>18</v>
      </c>
    </row>
    <row r="270" spans="1:2" x14ac:dyDescent="0.25">
      <c r="A270" s="6" t="s">
        <v>290</v>
      </c>
      <c r="B270" s="6" t="s">
        <v>18</v>
      </c>
    </row>
    <row r="271" spans="1:2" x14ac:dyDescent="0.25">
      <c r="A271" s="4" t="s">
        <v>291</v>
      </c>
      <c r="B271" s="5" t="s">
        <v>18</v>
      </c>
    </row>
    <row r="272" spans="1:2" x14ac:dyDescent="0.25">
      <c r="A272" s="6" t="s">
        <v>292</v>
      </c>
      <c r="B272" s="6" t="s">
        <v>18</v>
      </c>
    </row>
    <row r="273" spans="1:2" x14ac:dyDescent="0.25">
      <c r="A273" s="6" t="s">
        <v>293</v>
      </c>
      <c r="B273" s="6" t="s">
        <v>18</v>
      </c>
    </row>
    <row r="274" spans="1:2" x14ac:dyDescent="0.25">
      <c r="A274" s="4" t="s">
        <v>294</v>
      </c>
      <c r="B274" s="4" t="s">
        <v>18</v>
      </c>
    </row>
    <row r="275" spans="1:2" x14ac:dyDescent="0.25">
      <c r="A275" s="4" t="s">
        <v>295</v>
      </c>
      <c r="B275" s="5" t="s">
        <v>18</v>
      </c>
    </row>
    <row r="276" spans="1:2" x14ac:dyDescent="0.25">
      <c r="A276" s="6" t="s">
        <v>296</v>
      </c>
      <c r="B276" s="6" t="s">
        <v>18</v>
      </c>
    </row>
    <row r="277" spans="1:2" x14ac:dyDescent="0.25">
      <c r="A277" s="4" t="s">
        <v>297</v>
      </c>
      <c r="B277" s="4" t="s">
        <v>18</v>
      </c>
    </row>
    <row r="278" spans="1:2" x14ac:dyDescent="0.25">
      <c r="A278" s="4" t="s">
        <v>298</v>
      </c>
      <c r="B278" s="4" t="s">
        <v>18</v>
      </c>
    </row>
    <row r="279" spans="1:2" x14ac:dyDescent="0.25">
      <c r="A279" s="6" t="s">
        <v>299</v>
      </c>
      <c r="B279" s="6" t="s">
        <v>18</v>
      </c>
    </row>
    <row r="280" spans="1:2" x14ac:dyDescent="0.25">
      <c r="A280" s="6" t="s">
        <v>300</v>
      </c>
      <c r="B280" s="6" t="s">
        <v>18</v>
      </c>
    </row>
    <row r="281" spans="1:2" x14ac:dyDescent="0.25">
      <c r="A281" s="4" t="s">
        <v>301</v>
      </c>
      <c r="B281" s="4" t="s">
        <v>18</v>
      </c>
    </row>
    <row r="282" spans="1:2" x14ac:dyDescent="0.25">
      <c r="A282" s="4" t="s">
        <v>302</v>
      </c>
      <c r="B282" s="5" t="s">
        <v>15</v>
      </c>
    </row>
    <row r="283" spans="1:2" x14ac:dyDescent="0.25">
      <c r="A283" s="6" t="s">
        <v>303</v>
      </c>
      <c r="B283" s="6" t="s">
        <v>15</v>
      </c>
    </row>
    <row r="284" spans="1:2" x14ac:dyDescent="0.25">
      <c r="A284" s="4" t="s">
        <v>304</v>
      </c>
      <c r="B284" s="5" t="s">
        <v>15</v>
      </c>
    </row>
    <row r="285" spans="1:2" x14ac:dyDescent="0.25">
      <c r="A285" s="4" t="s">
        <v>305</v>
      </c>
      <c r="B285" s="5" t="s">
        <v>15</v>
      </c>
    </row>
    <row r="286" spans="1:2" x14ac:dyDescent="0.25">
      <c r="A286" s="4" t="s">
        <v>306</v>
      </c>
      <c r="B286" s="5" t="s">
        <v>15</v>
      </c>
    </row>
    <row r="287" spans="1:2" x14ac:dyDescent="0.25">
      <c r="A287" s="4" t="s">
        <v>307</v>
      </c>
      <c r="B287" s="5" t="s">
        <v>15</v>
      </c>
    </row>
    <row r="288" spans="1:2" x14ac:dyDescent="0.25">
      <c r="A288" s="6" t="s">
        <v>308</v>
      </c>
      <c r="B288" s="6" t="s">
        <v>15</v>
      </c>
    </row>
    <row r="289" spans="1:2" x14ac:dyDescent="0.25">
      <c r="A289" s="4" t="s">
        <v>309</v>
      </c>
      <c r="B289" s="5" t="s">
        <v>15</v>
      </c>
    </row>
    <row r="290" spans="1:2" x14ac:dyDescent="0.25">
      <c r="A290" s="4" t="s">
        <v>310</v>
      </c>
      <c r="B290" s="5" t="s">
        <v>15</v>
      </c>
    </row>
    <row r="291" spans="1:2" x14ac:dyDescent="0.25">
      <c r="A291" s="4" t="s">
        <v>311</v>
      </c>
      <c r="B291" s="5" t="s">
        <v>15</v>
      </c>
    </row>
    <row r="292" spans="1:2" x14ac:dyDescent="0.25">
      <c r="A292" s="6" t="s">
        <v>312</v>
      </c>
      <c r="B292" s="6" t="s">
        <v>15</v>
      </c>
    </row>
    <row r="293" spans="1:2" x14ac:dyDescent="0.25">
      <c r="A293" s="6" t="s">
        <v>313</v>
      </c>
      <c r="B293" s="6" t="s">
        <v>15</v>
      </c>
    </row>
    <row r="294" spans="1:2" x14ac:dyDescent="0.25">
      <c r="A294" s="4" t="s">
        <v>314</v>
      </c>
      <c r="B294" s="5" t="s">
        <v>15</v>
      </c>
    </row>
    <row r="295" spans="1:2" x14ac:dyDescent="0.25">
      <c r="A295" s="4" t="s">
        <v>315</v>
      </c>
      <c r="B295" s="5" t="s">
        <v>15</v>
      </c>
    </row>
    <row r="296" spans="1:2" x14ac:dyDescent="0.25">
      <c r="A296" s="6" t="s">
        <v>316</v>
      </c>
      <c r="B296" s="6" t="s">
        <v>15</v>
      </c>
    </row>
    <row r="297" spans="1:2" x14ac:dyDescent="0.25">
      <c r="A297" s="4" t="s">
        <v>317</v>
      </c>
      <c r="B297" s="5" t="s">
        <v>15</v>
      </c>
    </row>
    <row r="298" spans="1:2" x14ac:dyDescent="0.25">
      <c r="A298" s="4" t="s">
        <v>318</v>
      </c>
      <c r="B298" s="5" t="s">
        <v>15</v>
      </c>
    </row>
    <row r="299" spans="1:2" x14ac:dyDescent="0.25">
      <c r="A299" s="4" t="s">
        <v>319</v>
      </c>
      <c r="B299" s="5" t="s">
        <v>15</v>
      </c>
    </row>
    <row r="300" spans="1:2" x14ac:dyDescent="0.25">
      <c r="A300" s="6" t="s">
        <v>320</v>
      </c>
      <c r="B300" s="6" t="s">
        <v>15</v>
      </c>
    </row>
    <row r="301" spans="1:2" x14ac:dyDescent="0.25">
      <c r="A301" s="4" t="s">
        <v>321</v>
      </c>
      <c r="B301" s="5" t="s">
        <v>15</v>
      </c>
    </row>
    <row r="302" spans="1:2" x14ac:dyDescent="0.25">
      <c r="A302" s="6" t="s">
        <v>322</v>
      </c>
      <c r="B302" s="6" t="s">
        <v>15</v>
      </c>
    </row>
    <row r="303" spans="1:2" x14ac:dyDescent="0.25">
      <c r="A303" s="4" t="s">
        <v>323</v>
      </c>
      <c r="B303" s="5" t="s">
        <v>15</v>
      </c>
    </row>
    <row r="304" spans="1:2" x14ac:dyDescent="0.25">
      <c r="A304" s="4" t="s">
        <v>324</v>
      </c>
      <c r="B304" s="5" t="s">
        <v>15</v>
      </c>
    </row>
    <row r="305" spans="1:2" x14ac:dyDescent="0.25">
      <c r="A305" s="4" t="s">
        <v>325</v>
      </c>
      <c r="B305" s="4" t="s">
        <v>15</v>
      </c>
    </row>
    <row r="306" spans="1:2" x14ac:dyDescent="0.25">
      <c r="A306" s="6" t="s">
        <v>326</v>
      </c>
      <c r="B306" s="6" t="s">
        <v>15</v>
      </c>
    </row>
    <row r="307" spans="1:2" x14ac:dyDescent="0.25">
      <c r="A307" s="4" t="s">
        <v>327</v>
      </c>
      <c r="B307" s="5" t="s">
        <v>15</v>
      </c>
    </row>
    <row r="308" spans="1:2" x14ac:dyDescent="0.25">
      <c r="A308" s="4" t="s">
        <v>328</v>
      </c>
      <c r="B308" s="5" t="s">
        <v>15</v>
      </c>
    </row>
    <row r="309" spans="1:2" x14ac:dyDescent="0.25">
      <c r="A309" s="6" t="s">
        <v>329</v>
      </c>
      <c r="B309" s="6" t="s">
        <v>15</v>
      </c>
    </row>
    <row r="310" spans="1:2" x14ac:dyDescent="0.25">
      <c r="A310" s="4" t="s">
        <v>330</v>
      </c>
      <c r="B310" s="5" t="s">
        <v>15</v>
      </c>
    </row>
    <row r="311" spans="1:2" x14ac:dyDescent="0.25">
      <c r="A311" s="4" t="s">
        <v>331</v>
      </c>
      <c r="B311" s="5" t="s">
        <v>15</v>
      </c>
    </row>
    <row r="312" spans="1:2" x14ac:dyDescent="0.25">
      <c r="A312" s="4" t="s">
        <v>332</v>
      </c>
      <c r="B312" s="5" t="s">
        <v>15</v>
      </c>
    </row>
    <row r="313" spans="1:2" x14ac:dyDescent="0.25">
      <c r="A313" s="6" t="s">
        <v>333</v>
      </c>
      <c r="B313" s="6" t="s">
        <v>18</v>
      </c>
    </row>
    <row r="314" spans="1:2" x14ac:dyDescent="0.25">
      <c r="A314" s="4" t="s">
        <v>334</v>
      </c>
      <c r="B314" s="5" t="s">
        <v>18</v>
      </c>
    </row>
    <row r="315" spans="1:2" x14ac:dyDescent="0.25">
      <c r="A315" s="6" t="s">
        <v>335</v>
      </c>
      <c r="B315" s="6" t="s">
        <v>18</v>
      </c>
    </row>
    <row r="316" spans="1:2" x14ac:dyDescent="0.25">
      <c r="A316" s="4" t="s">
        <v>336</v>
      </c>
      <c r="B316" s="5" t="s">
        <v>18</v>
      </c>
    </row>
    <row r="317" spans="1:2" x14ac:dyDescent="0.25">
      <c r="A317" s="4" t="s">
        <v>337</v>
      </c>
      <c r="B317" s="5" t="s">
        <v>18</v>
      </c>
    </row>
    <row r="318" spans="1:2" x14ac:dyDescent="0.25">
      <c r="A318" s="4" t="s">
        <v>338</v>
      </c>
      <c r="B318" s="5" t="s">
        <v>18</v>
      </c>
    </row>
    <row r="319" spans="1:2" x14ac:dyDescent="0.25">
      <c r="A319" s="6" t="s">
        <v>339</v>
      </c>
      <c r="B319" s="6" t="s">
        <v>18</v>
      </c>
    </row>
    <row r="320" spans="1:2" x14ac:dyDescent="0.25">
      <c r="A320" s="4" t="s">
        <v>340</v>
      </c>
      <c r="B320" s="5" t="s">
        <v>18</v>
      </c>
    </row>
    <row r="321" spans="1:2" x14ac:dyDescent="0.25">
      <c r="A321" s="4" t="s">
        <v>341</v>
      </c>
      <c r="B321" s="5" t="s">
        <v>18</v>
      </c>
    </row>
    <row r="322" spans="1:2" x14ac:dyDescent="0.25">
      <c r="A322" s="6" t="s">
        <v>342</v>
      </c>
      <c r="B322" s="6" t="s">
        <v>18</v>
      </c>
    </row>
    <row r="323" spans="1:2" x14ac:dyDescent="0.25">
      <c r="A323" s="6" t="s">
        <v>343</v>
      </c>
      <c r="B323" s="6" t="s">
        <v>18</v>
      </c>
    </row>
    <row r="324" spans="1:2" x14ac:dyDescent="0.25">
      <c r="A324" s="6" t="s">
        <v>344</v>
      </c>
      <c r="B324" s="6" t="s">
        <v>18</v>
      </c>
    </row>
    <row r="325" spans="1:2" x14ac:dyDescent="0.25">
      <c r="A325" s="4" t="s">
        <v>345</v>
      </c>
      <c r="B325" s="5" t="s">
        <v>18</v>
      </c>
    </row>
    <row r="326" spans="1:2" x14ac:dyDescent="0.25">
      <c r="A326" s="4" t="s">
        <v>346</v>
      </c>
      <c r="B326" s="4" t="s">
        <v>18</v>
      </c>
    </row>
    <row r="327" spans="1:2" x14ac:dyDescent="0.25">
      <c r="A327" s="6" t="s">
        <v>347</v>
      </c>
      <c r="B327" s="6" t="s">
        <v>18</v>
      </c>
    </row>
    <row r="328" spans="1:2" x14ac:dyDescent="0.25">
      <c r="A328" s="4" t="s">
        <v>348</v>
      </c>
      <c r="B328" s="5" t="s">
        <v>18</v>
      </c>
    </row>
    <row r="329" spans="1:2" x14ac:dyDescent="0.25">
      <c r="A329" s="4" t="s">
        <v>349</v>
      </c>
      <c r="B329" s="5" t="s">
        <v>18</v>
      </c>
    </row>
    <row r="330" spans="1:2" x14ac:dyDescent="0.25">
      <c r="A330" s="4" t="s">
        <v>350</v>
      </c>
      <c r="B330" s="5" t="s">
        <v>18</v>
      </c>
    </row>
    <row r="331" spans="1:2" x14ac:dyDescent="0.25">
      <c r="A331" s="4" t="s">
        <v>351</v>
      </c>
      <c r="B331" s="5" t="s">
        <v>18</v>
      </c>
    </row>
    <row r="332" spans="1:2" x14ac:dyDescent="0.25">
      <c r="A332" s="4" t="s">
        <v>352</v>
      </c>
      <c r="B332" s="5" t="s">
        <v>18</v>
      </c>
    </row>
    <row r="333" spans="1:2" x14ac:dyDescent="0.25">
      <c r="A333" s="4" t="s">
        <v>353</v>
      </c>
      <c r="B333" s="5" t="s">
        <v>18</v>
      </c>
    </row>
    <row r="334" spans="1:2" x14ac:dyDescent="0.25">
      <c r="A334" s="4" t="s">
        <v>354</v>
      </c>
      <c r="B334" s="5" t="s">
        <v>18</v>
      </c>
    </row>
    <row r="335" spans="1:2" x14ac:dyDescent="0.25">
      <c r="A335" s="4" t="s">
        <v>355</v>
      </c>
      <c r="B335" s="5" t="s">
        <v>18</v>
      </c>
    </row>
    <row r="336" spans="1:2" x14ac:dyDescent="0.25">
      <c r="A336" s="4" t="s">
        <v>356</v>
      </c>
      <c r="B336" s="5" t="s">
        <v>18</v>
      </c>
    </row>
    <row r="337" spans="1:2" x14ac:dyDescent="0.25">
      <c r="A337" s="4" t="s">
        <v>357</v>
      </c>
      <c r="B337" s="5" t="s">
        <v>18</v>
      </c>
    </row>
    <row r="338" spans="1:2" x14ac:dyDescent="0.25">
      <c r="A338" s="4" t="s">
        <v>358</v>
      </c>
      <c r="B338" s="5" t="s">
        <v>18</v>
      </c>
    </row>
    <row r="339" spans="1:2" x14ac:dyDescent="0.25">
      <c r="A339" s="4" t="s">
        <v>359</v>
      </c>
      <c r="B339" s="5" t="s">
        <v>18</v>
      </c>
    </row>
    <row r="340" spans="1:2" x14ac:dyDescent="0.25">
      <c r="A340" s="6" t="s">
        <v>360</v>
      </c>
      <c r="B340" s="6" t="s">
        <v>18</v>
      </c>
    </row>
    <row r="341" spans="1:2" x14ac:dyDescent="0.25">
      <c r="A341" s="6" t="s">
        <v>361</v>
      </c>
      <c r="B341" s="6" t="s">
        <v>18</v>
      </c>
    </row>
    <row r="342" spans="1:2" x14ac:dyDescent="0.25">
      <c r="A342" s="6" t="s">
        <v>362</v>
      </c>
      <c r="B342" s="6" t="s">
        <v>18</v>
      </c>
    </row>
    <row r="343" spans="1:2" x14ac:dyDescent="0.25">
      <c r="A343" s="4" t="s">
        <v>363</v>
      </c>
      <c r="B343" s="5" t="s">
        <v>18</v>
      </c>
    </row>
    <row r="344" spans="1:2" x14ac:dyDescent="0.25">
      <c r="A344" s="4" t="s">
        <v>364</v>
      </c>
      <c r="B344" s="5" t="s">
        <v>18</v>
      </c>
    </row>
    <row r="345" spans="1:2" x14ac:dyDescent="0.25">
      <c r="A345" s="4" t="s">
        <v>365</v>
      </c>
      <c r="B345" s="5" t="s">
        <v>18</v>
      </c>
    </row>
    <row r="346" spans="1:2" x14ac:dyDescent="0.25">
      <c r="A346" s="6" t="s">
        <v>366</v>
      </c>
      <c r="B346" s="6" t="s">
        <v>18</v>
      </c>
    </row>
    <row r="347" spans="1:2" x14ac:dyDescent="0.25">
      <c r="A347" s="4" t="s">
        <v>367</v>
      </c>
      <c r="B347" s="5" t="s">
        <v>18</v>
      </c>
    </row>
    <row r="348" spans="1:2" x14ac:dyDescent="0.25">
      <c r="A348" s="4" t="s">
        <v>368</v>
      </c>
      <c r="B348" s="5" t="s">
        <v>18</v>
      </c>
    </row>
    <row r="349" spans="1:2" x14ac:dyDescent="0.25">
      <c r="A349" s="6" t="s">
        <v>369</v>
      </c>
      <c r="B349" s="6" t="s">
        <v>18</v>
      </c>
    </row>
    <row r="350" spans="1:2" x14ac:dyDescent="0.25">
      <c r="A350" s="4" t="s">
        <v>370</v>
      </c>
      <c r="B350" s="5" t="s">
        <v>18</v>
      </c>
    </row>
    <row r="351" spans="1:2" x14ac:dyDescent="0.25">
      <c r="A351" s="4" t="s">
        <v>371</v>
      </c>
      <c r="B351" s="5" t="s">
        <v>18</v>
      </c>
    </row>
    <row r="352" spans="1:2" x14ac:dyDescent="0.25">
      <c r="A352" s="6" t="s">
        <v>372</v>
      </c>
      <c r="B352" s="6" t="s">
        <v>18</v>
      </c>
    </row>
    <row r="353" spans="1:2" x14ac:dyDescent="0.25">
      <c r="A353" s="4" t="s">
        <v>373</v>
      </c>
      <c r="B353" s="5" t="s">
        <v>18</v>
      </c>
    </row>
    <row r="354" spans="1:2" x14ac:dyDescent="0.25">
      <c r="A354" s="6" t="s">
        <v>374</v>
      </c>
      <c r="B354" s="6" t="s">
        <v>18</v>
      </c>
    </row>
    <row r="355" spans="1:2" x14ac:dyDescent="0.25">
      <c r="A355" s="4" t="s">
        <v>375</v>
      </c>
      <c r="B355" s="5" t="s">
        <v>18</v>
      </c>
    </row>
    <row r="356" spans="1:2" x14ac:dyDescent="0.25">
      <c r="A356" s="4" t="s">
        <v>376</v>
      </c>
      <c r="B356" s="5" t="s">
        <v>18</v>
      </c>
    </row>
    <row r="357" spans="1:2" x14ac:dyDescent="0.25">
      <c r="A357" s="4" t="s">
        <v>377</v>
      </c>
      <c r="B357" s="5" t="s">
        <v>18</v>
      </c>
    </row>
    <row r="358" spans="1:2" x14ac:dyDescent="0.25">
      <c r="A358" s="4" t="s">
        <v>378</v>
      </c>
      <c r="B358" s="4" t="s">
        <v>15</v>
      </c>
    </row>
    <row r="359" spans="1:2" x14ac:dyDescent="0.25">
      <c r="A359" s="6" t="s">
        <v>379</v>
      </c>
      <c r="B359" s="6" t="s">
        <v>15</v>
      </c>
    </row>
    <row r="360" spans="1:2" x14ac:dyDescent="0.25">
      <c r="A360" s="6" t="s">
        <v>380</v>
      </c>
      <c r="B360" s="6" t="s">
        <v>15</v>
      </c>
    </row>
    <row r="361" spans="1:2" x14ac:dyDescent="0.25">
      <c r="A361" s="6" t="s">
        <v>381</v>
      </c>
      <c r="B361" s="6" t="s">
        <v>15</v>
      </c>
    </row>
    <row r="362" spans="1:2" x14ac:dyDescent="0.25">
      <c r="A362" s="6" t="s">
        <v>382</v>
      </c>
      <c r="B362" s="6" t="s">
        <v>15</v>
      </c>
    </row>
    <row r="363" spans="1:2" x14ac:dyDescent="0.25">
      <c r="A363" s="4" t="s">
        <v>383</v>
      </c>
      <c r="B363" s="5" t="s">
        <v>15</v>
      </c>
    </row>
    <row r="364" spans="1:2" x14ac:dyDescent="0.25">
      <c r="A364" s="4" t="s">
        <v>384</v>
      </c>
      <c r="B364" s="5" t="s">
        <v>15</v>
      </c>
    </row>
    <row r="365" spans="1:2" x14ac:dyDescent="0.25">
      <c r="A365" s="6" t="s">
        <v>385</v>
      </c>
      <c r="B365" s="6" t="s">
        <v>15</v>
      </c>
    </row>
    <row r="366" spans="1:2" x14ac:dyDescent="0.25">
      <c r="A366" s="6" t="s">
        <v>386</v>
      </c>
      <c r="B366" s="6" t="s">
        <v>15</v>
      </c>
    </row>
    <row r="367" spans="1:2" x14ac:dyDescent="0.25">
      <c r="A367" s="6" t="s">
        <v>387</v>
      </c>
      <c r="B367" s="6" t="s">
        <v>15</v>
      </c>
    </row>
    <row r="368" spans="1:2" x14ac:dyDescent="0.25">
      <c r="A368" s="6" t="s">
        <v>388</v>
      </c>
      <c r="B368" s="6" t="s">
        <v>15</v>
      </c>
    </row>
    <row r="369" spans="1:2" x14ac:dyDescent="0.25">
      <c r="A369" s="4" t="s">
        <v>389</v>
      </c>
      <c r="B369" s="5" t="s">
        <v>15</v>
      </c>
    </row>
    <row r="370" spans="1:2" x14ac:dyDescent="0.25">
      <c r="A370" s="6" t="s">
        <v>390</v>
      </c>
      <c r="B370" s="6" t="s">
        <v>15</v>
      </c>
    </row>
    <row r="371" spans="1:2" x14ac:dyDescent="0.25">
      <c r="A371" s="4" t="s">
        <v>391</v>
      </c>
      <c r="B371" s="5" t="s">
        <v>15</v>
      </c>
    </row>
    <row r="372" spans="1:2" x14ac:dyDescent="0.25">
      <c r="A372" s="4" t="s">
        <v>392</v>
      </c>
      <c r="B372" s="5" t="s">
        <v>15</v>
      </c>
    </row>
    <row r="373" spans="1:2" x14ac:dyDescent="0.25">
      <c r="A373" s="4" t="s">
        <v>393</v>
      </c>
      <c r="B373" s="5" t="s">
        <v>15</v>
      </c>
    </row>
    <row r="374" spans="1:2" x14ac:dyDescent="0.25">
      <c r="A374" s="6" t="s">
        <v>394</v>
      </c>
      <c r="B374" s="6" t="s">
        <v>15</v>
      </c>
    </row>
    <row r="375" spans="1:2" x14ac:dyDescent="0.25">
      <c r="A375" s="4" t="s">
        <v>395</v>
      </c>
      <c r="B375" s="5" t="s">
        <v>15</v>
      </c>
    </row>
    <row r="376" spans="1:2" x14ac:dyDescent="0.25">
      <c r="A376" s="4" t="s">
        <v>396</v>
      </c>
      <c r="B376" s="5" t="s">
        <v>15</v>
      </c>
    </row>
    <row r="377" spans="1:2" x14ac:dyDescent="0.25">
      <c r="A377" s="6" t="s">
        <v>397</v>
      </c>
      <c r="B377" s="6" t="s">
        <v>139</v>
      </c>
    </row>
    <row r="378" spans="1:2" x14ac:dyDescent="0.25">
      <c r="A378" s="4" t="s">
        <v>398</v>
      </c>
      <c r="B378" s="5" t="s">
        <v>139</v>
      </c>
    </row>
    <row r="379" spans="1:2" x14ac:dyDescent="0.25">
      <c r="A379" s="6" t="s">
        <v>399</v>
      </c>
      <c r="B379" s="6" t="s">
        <v>139</v>
      </c>
    </row>
    <row r="380" spans="1:2" x14ac:dyDescent="0.25">
      <c r="A380" s="7" t="s">
        <v>400</v>
      </c>
      <c r="B380" s="7" t="s">
        <v>139</v>
      </c>
    </row>
    <row r="381" spans="1:2" x14ac:dyDescent="0.25">
      <c r="A381" s="7" t="s">
        <v>401</v>
      </c>
      <c r="B381" s="7" t="s">
        <v>139</v>
      </c>
    </row>
    <row r="382" spans="1:2" x14ac:dyDescent="0.25">
      <c r="A382" s="4" t="s">
        <v>402</v>
      </c>
      <c r="B382" s="5" t="s">
        <v>139</v>
      </c>
    </row>
    <row r="383" spans="1:2" x14ac:dyDescent="0.25">
      <c r="A383" s="4" t="s">
        <v>403</v>
      </c>
      <c r="B383" s="5" t="s">
        <v>139</v>
      </c>
    </row>
    <row r="384" spans="1:2" x14ac:dyDescent="0.25">
      <c r="A384" s="4" t="s">
        <v>404</v>
      </c>
      <c r="B384" s="5" t="s">
        <v>139</v>
      </c>
    </row>
    <row r="385" spans="1:2" x14ac:dyDescent="0.25">
      <c r="A385" s="6" t="s">
        <v>405</v>
      </c>
      <c r="B385" s="6" t="s">
        <v>139</v>
      </c>
    </row>
    <row r="386" spans="1:2" x14ac:dyDescent="0.25">
      <c r="A386" s="4" t="s">
        <v>406</v>
      </c>
      <c r="B386" s="5" t="s">
        <v>139</v>
      </c>
    </row>
    <row r="387" spans="1:2" x14ac:dyDescent="0.25">
      <c r="A387" s="4" t="s">
        <v>407</v>
      </c>
      <c r="B387" s="5" t="s">
        <v>139</v>
      </c>
    </row>
    <row r="388" spans="1:2" x14ac:dyDescent="0.25">
      <c r="A388" s="6" t="s">
        <v>408</v>
      </c>
      <c r="B388" s="6" t="s">
        <v>139</v>
      </c>
    </row>
    <row r="389" spans="1:2" x14ac:dyDescent="0.25">
      <c r="A389" s="4" t="s">
        <v>409</v>
      </c>
      <c r="B389" s="5" t="s">
        <v>139</v>
      </c>
    </row>
    <row r="390" spans="1:2" x14ac:dyDescent="0.25">
      <c r="A390" s="6" t="s">
        <v>410</v>
      </c>
      <c r="B390" s="6" t="s">
        <v>139</v>
      </c>
    </row>
    <row r="391" spans="1:2" x14ac:dyDescent="0.25">
      <c r="A391" s="4" t="s">
        <v>411</v>
      </c>
      <c r="B391" s="5" t="s">
        <v>139</v>
      </c>
    </row>
    <row r="392" spans="1:2" x14ac:dyDescent="0.25">
      <c r="A392" s="4" t="s">
        <v>412</v>
      </c>
      <c r="B392" s="5" t="s">
        <v>139</v>
      </c>
    </row>
    <row r="393" spans="1:2" x14ac:dyDescent="0.25">
      <c r="A393" s="6" t="s">
        <v>413</v>
      </c>
      <c r="B393" s="6" t="s">
        <v>15</v>
      </c>
    </row>
    <row r="394" spans="1:2" x14ac:dyDescent="0.25">
      <c r="A394" s="6" t="s">
        <v>414</v>
      </c>
      <c r="B394" s="6" t="s">
        <v>15</v>
      </c>
    </row>
    <row r="395" spans="1:2" x14ac:dyDescent="0.25">
      <c r="A395" s="4" t="s">
        <v>415</v>
      </c>
      <c r="B395" s="5" t="s">
        <v>15</v>
      </c>
    </row>
    <row r="396" spans="1:2" x14ac:dyDescent="0.25">
      <c r="A396" s="6" t="s">
        <v>416</v>
      </c>
      <c r="B396" s="6" t="s">
        <v>15</v>
      </c>
    </row>
    <row r="397" spans="1:2" x14ac:dyDescent="0.25">
      <c r="A397" s="6" t="s">
        <v>417</v>
      </c>
      <c r="B397" s="6" t="s">
        <v>15</v>
      </c>
    </row>
    <row r="398" spans="1:2" x14ac:dyDescent="0.25">
      <c r="A398" s="4" t="s">
        <v>418</v>
      </c>
      <c r="B398" s="5" t="s">
        <v>15</v>
      </c>
    </row>
    <row r="399" spans="1:2" x14ac:dyDescent="0.25">
      <c r="A399" s="4" t="s">
        <v>419</v>
      </c>
      <c r="B399" s="5" t="s">
        <v>15</v>
      </c>
    </row>
    <row r="400" spans="1:2" x14ac:dyDescent="0.25">
      <c r="A400" s="4" t="s">
        <v>420</v>
      </c>
      <c r="B400" s="5" t="s">
        <v>15</v>
      </c>
    </row>
    <row r="401" spans="1:2" x14ac:dyDescent="0.25">
      <c r="A401" s="4" t="s">
        <v>421</v>
      </c>
      <c r="B401" s="5" t="s">
        <v>15</v>
      </c>
    </row>
    <row r="402" spans="1:2" x14ac:dyDescent="0.25">
      <c r="A402" s="4" t="s">
        <v>422</v>
      </c>
      <c r="B402" s="5" t="s">
        <v>15</v>
      </c>
    </row>
    <row r="403" spans="1:2" x14ac:dyDescent="0.25">
      <c r="A403" s="4" t="s">
        <v>423</v>
      </c>
      <c r="B403" s="5" t="s">
        <v>15</v>
      </c>
    </row>
    <row r="404" spans="1:2" x14ac:dyDescent="0.25">
      <c r="A404" s="4" t="s">
        <v>424</v>
      </c>
      <c r="B404" s="5" t="s">
        <v>15</v>
      </c>
    </row>
    <row r="405" spans="1:2" x14ac:dyDescent="0.25">
      <c r="A405" s="6" t="s">
        <v>425</v>
      </c>
      <c r="B405" s="6" t="s">
        <v>15</v>
      </c>
    </row>
    <row r="406" spans="1:2" x14ac:dyDescent="0.25">
      <c r="A406" s="4" t="s">
        <v>426</v>
      </c>
      <c r="B406" s="5" t="s">
        <v>15</v>
      </c>
    </row>
    <row r="407" spans="1:2" x14ac:dyDescent="0.25">
      <c r="A407" s="4" t="s">
        <v>427</v>
      </c>
      <c r="B407" s="5" t="s">
        <v>15</v>
      </c>
    </row>
    <row r="408" spans="1:2" x14ac:dyDescent="0.25">
      <c r="A408" s="4" t="s">
        <v>428</v>
      </c>
      <c r="B408" s="5" t="s">
        <v>15</v>
      </c>
    </row>
    <row r="409" spans="1:2" x14ac:dyDescent="0.25">
      <c r="A409" s="4" t="s">
        <v>429</v>
      </c>
      <c r="B409" s="5" t="s">
        <v>15</v>
      </c>
    </row>
    <row r="410" spans="1:2" x14ac:dyDescent="0.25">
      <c r="A410" s="6" t="s">
        <v>430</v>
      </c>
      <c r="B410" s="6" t="s">
        <v>15</v>
      </c>
    </row>
    <row r="411" spans="1:2" x14ac:dyDescent="0.25">
      <c r="A411" s="6" t="s">
        <v>431</v>
      </c>
      <c r="B411" s="6" t="s">
        <v>15</v>
      </c>
    </row>
    <row r="412" spans="1:2" x14ac:dyDescent="0.25">
      <c r="A412" s="6" t="s">
        <v>432</v>
      </c>
      <c r="B412" s="6" t="s">
        <v>15</v>
      </c>
    </row>
    <row r="413" spans="1:2" x14ac:dyDescent="0.25">
      <c r="A413" s="6" t="s">
        <v>433</v>
      </c>
      <c r="B413" s="6" t="s">
        <v>15</v>
      </c>
    </row>
    <row r="414" spans="1:2" x14ac:dyDescent="0.25">
      <c r="A414" s="4" t="s">
        <v>434</v>
      </c>
      <c r="B414" s="5" t="s">
        <v>15</v>
      </c>
    </row>
    <row r="415" spans="1:2" x14ac:dyDescent="0.25">
      <c r="A415" s="7" t="s">
        <v>435</v>
      </c>
      <c r="B415" s="7" t="s">
        <v>15</v>
      </c>
    </row>
    <row r="416" spans="1:2" x14ac:dyDescent="0.25">
      <c r="A416" s="4" t="s">
        <v>436</v>
      </c>
      <c r="B416" s="5" t="s">
        <v>15</v>
      </c>
    </row>
    <row r="417" spans="1:2" x14ac:dyDescent="0.25">
      <c r="A417" s="4" t="s">
        <v>437</v>
      </c>
      <c r="B417" s="5" t="s">
        <v>15</v>
      </c>
    </row>
    <row r="418" spans="1:2" x14ac:dyDescent="0.25">
      <c r="A418" s="6" t="s">
        <v>438</v>
      </c>
      <c r="B418" s="6" t="s">
        <v>15</v>
      </c>
    </row>
    <row r="419" spans="1:2" x14ac:dyDescent="0.25">
      <c r="A419" s="4" t="s">
        <v>439</v>
      </c>
      <c r="B419" s="5" t="s">
        <v>15</v>
      </c>
    </row>
    <row r="420" spans="1:2" x14ac:dyDescent="0.25">
      <c r="A420" s="4" t="s">
        <v>440</v>
      </c>
      <c r="B420" s="5" t="s">
        <v>15</v>
      </c>
    </row>
    <row r="421" spans="1:2" x14ac:dyDescent="0.25">
      <c r="A421" s="6" t="s">
        <v>441</v>
      </c>
      <c r="B421" s="6" t="s">
        <v>15</v>
      </c>
    </row>
    <row r="422" spans="1:2" x14ac:dyDescent="0.25">
      <c r="A422" s="6" t="s">
        <v>442</v>
      </c>
      <c r="B422" s="6" t="s">
        <v>15</v>
      </c>
    </row>
    <row r="423" spans="1:2" x14ac:dyDescent="0.25">
      <c r="A423" s="4" t="s">
        <v>443</v>
      </c>
      <c r="B423" s="5" t="s">
        <v>15</v>
      </c>
    </row>
    <row r="424" spans="1:2" x14ac:dyDescent="0.25">
      <c r="A424" s="4" t="s">
        <v>444</v>
      </c>
      <c r="B424" s="5" t="s">
        <v>15</v>
      </c>
    </row>
    <row r="425" spans="1:2" x14ac:dyDescent="0.25">
      <c r="A425" s="6" t="s">
        <v>445</v>
      </c>
      <c r="B425" s="6" t="s">
        <v>15</v>
      </c>
    </row>
    <row r="426" spans="1:2" x14ac:dyDescent="0.25">
      <c r="A426" s="4" t="s">
        <v>446</v>
      </c>
      <c r="B426" s="5" t="s">
        <v>15</v>
      </c>
    </row>
    <row r="427" spans="1:2" x14ac:dyDescent="0.25">
      <c r="A427" s="4" t="s">
        <v>447</v>
      </c>
      <c r="B427" s="5" t="s">
        <v>15</v>
      </c>
    </row>
    <row r="428" spans="1:2" x14ac:dyDescent="0.25">
      <c r="A428" s="4" t="s">
        <v>448</v>
      </c>
      <c r="B428" s="5" t="s">
        <v>15</v>
      </c>
    </row>
    <row r="429" spans="1:2" x14ac:dyDescent="0.25">
      <c r="A429" s="4" t="s">
        <v>449</v>
      </c>
      <c r="B429" s="5" t="s">
        <v>15</v>
      </c>
    </row>
    <row r="430" spans="1:2" x14ac:dyDescent="0.25">
      <c r="A430" s="6" t="s">
        <v>450</v>
      </c>
      <c r="B430" s="6" t="s">
        <v>15</v>
      </c>
    </row>
    <row r="431" spans="1:2" x14ac:dyDescent="0.25">
      <c r="A431" s="4" t="s">
        <v>451</v>
      </c>
      <c r="B431" s="5" t="s">
        <v>15</v>
      </c>
    </row>
    <row r="432" spans="1:2" x14ac:dyDescent="0.25">
      <c r="A432" s="4" t="s">
        <v>452</v>
      </c>
      <c r="B432" s="5" t="s">
        <v>15</v>
      </c>
    </row>
    <row r="433" spans="1:2" x14ac:dyDescent="0.25">
      <c r="A433" s="6" t="s">
        <v>453</v>
      </c>
      <c r="B433" s="6" t="s">
        <v>15</v>
      </c>
    </row>
    <row r="434" spans="1:2" x14ac:dyDescent="0.25">
      <c r="A434" s="6" t="s">
        <v>454</v>
      </c>
      <c r="B434" s="6" t="s">
        <v>15</v>
      </c>
    </row>
    <row r="435" spans="1:2" x14ac:dyDescent="0.25">
      <c r="A435" s="4" t="s">
        <v>455</v>
      </c>
      <c r="B435" s="5" t="s">
        <v>15</v>
      </c>
    </row>
    <row r="436" spans="1:2" x14ac:dyDescent="0.25">
      <c r="A436" s="4" t="s">
        <v>456</v>
      </c>
      <c r="B436" s="5" t="s">
        <v>15</v>
      </c>
    </row>
    <row r="437" spans="1:2" x14ac:dyDescent="0.25">
      <c r="A437" s="4" t="s">
        <v>457</v>
      </c>
      <c r="B437" s="5" t="s">
        <v>15</v>
      </c>
    </row>
    <row r="438" spans="1:2" x14ac:dyDescent="0.25">
      <c r="A438" s="6" t="s">
        <v>458</v>
      </c>
      <c r="B438" s="6" t="s">
        <v>15</v>
      </c>
    </row>
    <row r="439" spans="1:2" x14ac:dyDescent="0.25">
      <c r="A439" s="6" t="s">
        <v>459</v>
      </c>
      <c r="B439" s="6" t="s">
        <v>15</v>
      </c>
    </row>
    <row r="440" spans="1:2" x14ac:dyDescent="0.25">
      <c r="A440" s="6" t="s">
        <v>460</v>
      </c>
      <c r="B440" s="6" t="s">
        <v>15</v>
      </c>
    </row>
    <row r="441" spans="1:2" x14ac:dyDescent="0.25">
      <c r="A441" s="4" t="s">
        <v>461</v>
      </c>
      <c r="B441" s="5" t="s">
        <v>15</v>
      </c>
    </row>
    <row r="442" spans="1:2" x14ac:dyDescent="0.25">
      <c r="A442" s="4" t="s">
        <v>462</v>
      </c>
      <c r="B442" s="5" t="s">
        <v>15</v>
      </c>
    </row>
    <row r="443" spans="1:2" x14ac:dyDescent="0.25">
      <c r="A443" s="6" t="s">
        <v>463</v>
      </c>
      <c r="B443" s="6" t="s">
        <v>15</v>
      </c>
    </row>
    <row r="444" spans="1:2" x14ac:dyDescent="0.25">
      <c r="A444" s="6" t="s">
        <v>464</v>
      </c>
      <c r="B444" s="6" t="s">
        <v>15</v>
      </c>
    </row>
    <row r="445" spans="1:2" x14ac:dyDescent="0.25">
      <c r="A445" s="4" t="s">
        <v>465</v>
      </c>
      <c r="B445" s="5" t="s">
        <v>15</v>
      </c>
    </row>
    <row r="446" spans="1:2" x14ac:dyDescent="0.25">
      <c r="A446" s="6" t="s">
        <v>466</v>
      </c>
      <c r="B446" s="6" t="s">
        <v>15</v>
      </c>
    </row>
    <row r="447" spans="1:2" x14ac:dyDescent="0.25">
      <c r="A447" s="6" t="s">
        <v>467</v>
      </c>
      <c r="B447" s="6" t="s">
        <v>15</v>
      </c>
    </row>
    <row r="448" spans="1:2" x14ac:dyDescent="0.25">
      <c r="A448" s="4" t="s">
        <v>468</v>
      </c>
      <c r="B448" s="5" t="s">
        <v>15</v>
      </c>
    </row>
    <row r="449" spans="1:2" x14ac:dyDescent="0.25">
      <c r="A449" s="4" t="s">
        <v>469</v>
      </c>
      <c r="B449" s="5" t="s">
        <v>15</v>
      </c>
    </row>
    <row r="450" spans="1:2" x14ac:dyDescent="0.25">
      <c r="A450" s="4" t="s">
        <v>470</v>
      </c>
      <c r="B450" s="5" t="s">
        <v>15</v>
      </c>
    </row>
    <row r="451" spans="1:2" x14ac:dyDescent="0.25">
      <c r="A451" s="4" t="s">
        <v>471</v>
      </c>
      <c r="B451" s="5" t="s">
        <v>15</v>
      </c>
    </row>
    <row r="452" spans="1:2" x14ac:dyDescent="0.25">
      <c r="A452" s="6" t="s">
        <v>472</v>
      </c>
      <c r="B452" s="6" t="s">
        <v>15</v>
      </c>
    </row>
    <row r="453" spans="1:2" x14ac:dyDescent="0.25">
      <c r="A453" s="4" t="s">
        <v>473</v>
      </c>
      <c r="B453" s="5" t="s">
        <v>15</v>
      </c>
    </row>
    <row r="454" spans="1:2" x14ac:dyDescent="0.25">
      <c r="A454" s="4" t="s">
        <v>474</v>
      </c>
      <c r="B454" s="5" t="s">
        <v>15</v>
      </c>
    </row>
    <row r="455" spans="1:2" x14ac:dyDescent="0.25">
      <c r="A455" s="6" t="s">
        <v>475</v>
      </c>
      <c r="B455" s="6" t="s">
        <v>15</v>
      </c>
    </row>
    <row r="456" spans="1:2" x14ac:dyDescent="0.25">
      <c r="A456" s="6" t="s">
        <v>476</v>
      </c>
      <c r="B456" s="6" t="s">
        <v>15</v>
      </c>
    </row>
    <row r="457" spans="1:2" x14ac:dyDescent="0.25">
      <c r="A457" s="4" t="s">
        <v>477</v>
      </c>
      <c r="B457" s="5" t="s">
        <v>15</v>
      </c>
    </row>
    <row r="458" spans="1:2" x14ac:dyDescent="0.25">
      <c r="A458" s="4" t="s">
        <v>478</v>
      </c>
      <c r="B458" s="4" t="s">
        <v>15</v>
      </c>
    </row>
    <row r="459" spans="1:2" x14ac:dyDescent="0.25">
      <c r="A459" s="4" t="s">
        <v>479</v>
      </c>
      <c r="B459" s="4" t="s">
        <v>15</v>
      </c>
    </row>
    <row r="460" spans="1:2" x14ac:dyDescent="0.25">
      <c r="A460" s="8" t="s">
        <v>480</v>
      </c>
      <c r="B460" s="8" t="s">
        <v>481</v>
      </c>
    </row>
    <row r="461" spans="1:2" x14ac:dyDescent="0.25">
      <c r="A461" s="8" t="s">
        <v>482</v>
      </c>
      <c r="B461" s="8" t="s">
        <v>481</v>
      </c>
    </row>
    <row r="462" spans="1:2" x14ac:dyDescent="0.25">
      <c r="A462" s="8" t="s">
        <v>483</v>
      </c>
      <c r="B462" s="8" t="s">
        <v>481</v>
      </c>
    </row>
    <row r="463" spans="1:2" x14ac:dyDescent="0.25">
      <c r="A463" s="8" t="s">
        <v>484</v>
      </c>
      <c r="B463" s="8" t="s">
        <v>481</v>
      </c>
    </row>
    <row r="464" spans="1:2" x14ac:dyDescent="0.25">
      <c r="A464" s="8" t="s">
        <v>485</v>
      </c>
      <c r="B464" s="8" t="s">
        <v>481</v>
      </c>
    </row>
    <row r="465" spans="1:2" x14ac:dyDescent="0.25">
      <c r="A465" s="8" t="s">
        <v>486</v>
      </c>
      <c r="B465" s="8" t="s">
        <v>481</v>
      </c>
    </row>
    <row r="466" spans="1:2" x14ac:dyDescent="0.25">
      <c r="A466" s="8" t="s">
        <v>487</v>
      </c>
      <c r="B466" s="8" t="s">
        <v>481</v>
      </c>
    </row>
    <row r="467" spans="1:2" x14ac:dyDescent="0.25">
      <c r="A467" s="8" t="s">
        <v>488</v>
      </c>
      <c r="B467" s="8" t="s">
        <v>481</v>
      </c>
    </row>
    <row r="468" spans="1:2" x14ac:dyDescent="0.25">
      <c r="A468" s="8" t="s">
        <v>489</v>
      </c>
      <c r="B468" s="8" t="s">
        <v>481</v>
      </c>
    </row>
    <row r="469" spans="1:2" x14ac:dyDescent="0.25">
      <c r="A469" s="8" t="s">
        <v>492</v>
      </c>
      <c r="B469" s="8" t="s">
        <v>493</v>
      </c>
    </row>
    <row r="470" spans="1:2" x14ac:dyDescent="0.25">
      <c r="A470" s="8" t="s">
        <v>495</v>
      </c>
      <c r="B470" s="8" t="s">
        <v>481</v>
      </c>
    </row>
    <row r="471" spans="1:2" x14ac:dyDescent="0.25">
      <c r="A471" s="8" t="s">
        <v>496</v>
      </c>
      <c r="B471" s="8" t="s">
        <v>481</v>
      </c>
    </row>
    <row r="472" spans="1:2" x14ac:dyDescent="0.25">
      <c r="A472" s="8" t="s">
        <v>497</v>
      </c>
      <c r="B472" s="8" t="s">
        <v>481</v>
      </c>
    </row>
    <row r="473" spans="1:2" x14ac:dyDescent="0.25">
      <c r="A473" s="8" t="s">
        <v>498</v>
      </c>
      <c r="B473" s="8" t="s">
        <v>481</v>
      </c>
    </row>
    <row r="474" spans="1:2" x14ac:dyDescent="0.25">
      <c r="A474" s="8" t="s">
        <v>499</v>
      </c>
      <c r="B474" s="8" t="s">
        <v>481</v>
      </c>
    </row>
    <row r="475" spans="1:2" x14ac:dyDescent="0.25">
      <c r="A475" s="8" t="s">
        <v>500</v>
      </c>
      <c r="B475" s="8" t="s">
        <v>481</v>
      </c>
    </row>
    <row r="476" spans="1:2" x14ac:dyDescent="0.25">
      <c r="A476" s="8" t="s">
        <v>501</v>
      </c>
      <c r="B476" s="8" t="s">
        <v>481</v>
      </c>
    </row>
    <row r="477" spans="1:2" x14ac:dyDescent="0.25">
      <c r="A477" s="8" t="s">
        <v>502</v>
      </c>
      <c r="B477" s="8" t="s">
        <v>481</v>
      </c>
    </row>
    <row r="478" spans="1:2" x14ac:dyDescent="0.25">
      <c r="A478" s="8" t="s">
        <v>503</v>
      </c>
      <c r="B478" s="8" t="s">
        <v>481</v>
      </c>
    </row>
    <row r="479" spans="1:2" x14ac:dyDescent="0.25">
      <c r="A479" s="8" t="s">
        <v>504</v>
      </c>
      <c r="B479" s="8" t="s">
        <v>481</v>
      </c>
    </row>
    <row r="480" spans="1:2" x14ac:dyDescent="0.25">
      <c r="A480" s="8" t="s">
        <v>505</v>
      </c>
      <c r="B480" s="8" t="s">
        <v>481</v>
      </c>
    </row>
    <row r="481" spans="1:2" x14ac:dyDescent="0.25">
      <c r="A481" s="8" t="s">
        <v>506</v>
      </c>
      <c r="B481" s="8" t="s">
        <v>481</v>
      </c>
    </row>
    <row r="482" spans="1:2" x14ac:dyDescent="0.25">
      <c r="A482" s="8" t="s">
        <v>507</v>
      </c>
      <c r="B482" s="8" t="s">
        <v>481</v>
      </c>
    </row>
    <row r="483" spans="1:2" x14ac:dyDescent="0.25">
      <c r="A483" s="8" t="s">
        <v>508</v>
      </c>
      <c r="B483" s="8" t="s">
        <v>481</v>
      </c>
    </row>
    <row r="484" spans="1:2" x14ac:dyDescent="0.25">
      <c r="A484" s="8" t="s">
        <v>509</v>
      </c>
      <c r="B484" s="8" t="s">
        <v>481</v>
      </c>
    </row>
    <row r="485" spans="1:2" x14ac:dyDescent="0.25">
      <c r="A485" s="8" t="s">
        <v>510</v>
      </c>
      <c r="B485" s="8" t="s">
        <v>490</v>
      </c>
    </row>
    <row r="486" spans="1:2" x14ac:dyDescent="0.25">
      <c r="A486" s="8" t="s">
        <v>511</v>
      </c>
      <c r="B486" s="8" t="s">
        <v>490</v>
      </c>
    </row>
    <row r="487" spans="1:2" x14ac:dyDescent="0.25">
      <c r="A487" s="8" t="s">
        <v>512</v>
      </c>
      <c r="B487" s="8" t="s">
        <v>481</v>
      </c>
    </row>
    <row r="488" spans="1:2" x14ac:dyDescent="0.25">
      <c r="A488" s="8" t="s">
        <v>513</v>
      </c>
      <c r="B488" s="8" t="s">
        <v>481</v>
      </c>
    </row>
    <row r="489" spans="1:2" x14ac:dyDescent="0.25">
      <c r="A489" s="8" t="s">
        <v>514</v>
      </c>
      <c r="B489" s="8" t="s">
        <v>481</v>
      </c>
    </row>
    <row r="490" spans="1:2" x14ac:dyDescent="0.25">
      <c r="A490" s="8" t="s">
        <v>515</v>
      </c>
      <c r="B490" s="8" t="s">
        <v>481</v>
      </c>
    </row>
    <row r="491" spans="1:2" x14ac:dyDescent="0.25">
      <c r="A491" s="8" t="s">
        <v>516</v>
      </c>
      <c r="B491" s="8" t="s">
        <v>490</v>
      </c>
    </row>
    <row r="492" spans="1:2" x14ac:dyDescent="0.25">
      <c r="A492" s="8" t="s">
        <v>517</v>
      </c>
      <c r="B492" s="8" t="s">
        <v>481</v>
      </c>
    </row>
    <row r="493" spans="1:2" x14ac:dyDescent="0.25">
      <c r="A493" s="8" t="s">
        <v>518</v>
      </c>
      <c r="B493" s="8" t="s">
        <v>481</v>
      </c>
    </row>
    <row r="494" spans="1:2" x14ac:dyDescent="0.25">
      <c r="A494" s="8" t="s">
        <v>519</v>
      </c>
      <c r="B494" s="8" t="s">
        <v>481</v>
      </c>
    </row>
    <row r="495" spans="1:2" x14ac:dyDescent="0.25">
      <c r="A495" s="8" t="s">
        <v>520</v>
      </c>
      <c r="B495" s="8" t="s">
        <v>481</v>
      </c>
    </row>
    <row r="496" spans="1:2" x14ac:dyDescent="0.25">
      <c r="A496" s="8" t="s">
        <v>521</v>
      </c>
      <c r="B496" s="8" t="s">
        <v>481</v>
      </c>
    </row>
    <row r="497" spans="1:2" x14ac:dyDescent="0.25">
      <c r="A497" s="8" t="s">
        <v>522</v>
      </c>
      <c r="B497" s="8" t="s">
        <v>481</v>
      </c>
    </row>
    <row r="498" spans="1:2" x14ac:dyDescent="0.25">
      <c r="A498" s="8" t="s">
        <v>523</v>
      </c>
      <c r="B498" s="8" t="s">
        <v>481</v>
      </c>
    </row>
    <row r="499" spans="1:2" x14ac:dyDescent="0.25">
      <c r="A499" s="8" t="s">
        <v>524</v>
      </c>
      <c r="B499" s="8" t="s">
        <v>481</v>
      </c>
    </row>
    <row r="500" spans="1:2" x14ac:dyDescent="0.25">
      <c r="A500" s="8" t="s">
        <v>525</v>
      </c>
      <c r="B500" s="8" t="s">
        <v>481</v>
      </c>
    </row>
    <row r="501" spans="1:2" x14ac:dyDescent="0.25">
      <c r="A501" s="8" t="s">
        <v>526</v>
      </c>
      <c r="B501" s="8" t="s">
        <v>481</v>
      </c>
    </row>
    <row r="502" spans="1:2" x14ac:dyDescent="0.25">
      <c r="A502" s="8" t="s">
        <v>527</v>
      </c>
      <c r="B502" s="8" t="s">
        <v>481</v>
      </c>
    </row>
    <row r="503" spans="1:2" x14ac:dyDescent="0.25">
      <c r="A503" s="8" t="s">
        <v>528</v>
      </c>
      <c r="B503" s="8" t="s">
        <v>481</v>
      </c>
    </row>
    <row r="504" spans="1:2" x14ac:dyDescent="0.25">
      <c r="A504" s="8" t="s">
        <v>529</v>
      </c>
      <c r="B504" s="8" t="s">
        <v>481</v>
      </c>
    </row>
    <row r="505" spans="1:2" x14ac:dyDescent="0.25">
      <c r="A505" s="9" t="s">
        <v>530</v>
      </c>
      <c r="B505" s="9" t="s">
        <v>481</v>
      </c>
    </row>
    <row r="506" spans="1:2" x14ac:dyDescent="0.25">
      <c r="A506" s="9" t="s">
        <v>531</v>
      </c>
      <c r="B506" s="9" t="s">
        <v>481</v>
      </c>
    </row>
    <row r="507" spans="1:2" x14ac:dyDescent="0.25">
      <c r="A507" s="9" t="s">
        <v>532</v>
      </c>
      <c r="B507" s="9" t="s">
        <v>481</v>
      </c>
    </row>
    <row r="508" spans="1:2" x14ac:dyDescent="0.25">
      <c r="A508" s="8" t="s">
        <v>533</v>
      </c>
      <c r="B508" s="8" t="s">
        <v>481</v>
      </c>
    </row>
    <row r="509" spans="1:2" x14ac:dyDescent="0.25">
      <c r="A509" s="8" t="s">
        <v>534</v>
      </c>
      <c r="B509" s="8" t="s">
        <v>481</v>
      </c>
    </row>
    <row r="510" spans="1:2" x14ac:dyDescent="0.25">
      <c r="A510" s="8" t="s">
        <v>535</v>
      </c>
      <c r="B510" s="8" t="s">
        <v>481</v>
      </c>
    </row>
    <row r="511" spans="1:2" x14ac:dyDescent="0.25">
      <c r="A511" s="8" t="s">
        <v>536</v>
      </c>
      <c r="B511" s="8" t="s">
        <v>481</v>
      </c>
    </row>
    <row r="512" spans="1:2" x14ac:dyDescent="0.25">
      <c r="A512" s="8" t="s">
        <v>537</v>
      </c>
      <c r="B512" s="8" t="s">
        <v>481</v>
      </c>
    </row>
    <row r="513" spans="1:2" x14ac:dyDescent="0.25">
      <c r="A513" s="9" t="s">
        <v>538</v>
      </c>
      <c r="B513" s="9" t="s">
        <v>481</v>
      </c>
    </row>
    <row r="514" spans="1:2" x14ac:dyDescent="0.25">
      <c r="A514" s="8" t="s">
        <v>539</v>
      </c>
      <c r="B514" s="8" t="s">
        <v>481</v>
      </c>
    </row>
    <row r="515" spans="1:2" x14ac:dyDescent="0.25">
      <c r="A515" s="9" t="s">
        <v>540</v>
      </c>
      <c r="B515" s="9" t="s">
        <v>481</v>
      </c>
    </row>
    <row r="516" spans="1:2" x14ac:dyDescent="0.25">
      <c r="A516" s="8" t="s">
        <v>541</v>
      </c>
      <c r="B516" s="8" t="s">
        <v>481</v>
      </c>
    </row>
    <row r="517" spans="1:2" x14ac:dyDescent="0.25">
      <c r="A517" s="8" t="s">
        <v>542</v>
      </c>
      <c r="B517" s="8" t="s">
        <v>481</v>
      </c>
    </row>
    <row r="518" spans="1:2" x14ac:dyDescent="0.25">
      <c r="A518" s="8" t="s">
        <v>543</v>
      </c>
      <c r="B518" s="8" t="s">
        <v>481</v>
      </c>
    </row>
    <row r="519" spans="1:2" x14ac:dyDescent="0.25">
      <c r="A519" s="8" t="s">
        <v>544</v>
      </c>
      <c r="B519" s="8" t="s">
        <v>481</v>
      </c>
    </row>
    <row r="520" spans="1:2" x14ac:dyDescent="0.25">
      <c r="A520" s="9" t="s">
        <v>545</v>
      </c>
      <c r="B520" s="9" t="s">
        <v>481</v>
      </c>
    </row>
    <row r="521" spans="1:2" x14ac:dyDescent="0.25">
      <c r="A521" s="9" t="s">
        <v>546</v>
      </c>
      <c r="B521" s="9" t="s">
        <v>481</v>
      </c>
    </row>
    <row r="522" spans="1:2" x14ac:dyDescent="0.25">
      <c r="A522" s="8" t="s">
        <v>547</v>
      </c>
      <c r="B522" s="8" t="s">
        <v>481</v>
      </c>
    </row>
    <row r="523" spans="1:2" x14ac:dyDescent="0.25">
      <c r="A523" s="8" t="s">
        <v>548</v>
      </c>
      <c r="B523" s="8" t="s">
        <v>481</v>
      </c>
    </row>
    <row r="524" spans="1:2" x14ac:dyDescent="0.25">
      <c r="A524" s="8" t="s">
        <v>549</v>
      </c>
      <c r="B524" s="8" t="s">
        <v>481</v>
      </c>
    </row>
    <row r="525" spans="1:2" x14ac:dyDescent="0.25">
      <c r="A525" s="8" t="s">
        <v>550</v>
      </c>
      <c r="B525" s="8" t="s">
        <v>481</v>
      </c>
    </row>
    <row r="526" spans="1:2" x14ac:dyDescent="0.25">
      <c r="A526" s="8" t="s">
        <v>551</v>
      </c>
      <c r="B526" s="8" t="s">
        <v>481</v>
      </c>
    </row>
    <row r="527" spans="1:2" x14ac:dyDescent="0.25">
      <c r="A527" s="8" t="s">
        <v>552</v>
      </c>
      <c r="B527" s="8" t="s">
        <v>481</v>
      </c>
    </row>
    <row r="528" spans="1:2" x14ac:dyDescent="0.25">
      <c r="A528" s="8" t="s">
        <v>553</v>
      </c>
      <c r="B528" s="8" t="s">
        <v>481</v>
      </c>
    </row>
    <row r="529" spans="1:2" x14ac:dyDescent="0.25">
      <c r="A529" s="9" t="s">
        <v>554</v>
      </c>
      <c r="B529" s="9" t="s">
        <v>481</v>
      </c>
    </row>
    <row r="530" spans="1:2" x14ac:dyDescent="0.25">
      <c r="A530" s="9" t="s">
        <v>555</v>
      </c>
      <c r="B530" s="9" t="s">
        <v>481</v>
      </c>
    </row>
    <row r="531" spans="1:2" x14ac:dyDescent="0.25">
      <c r="A531" s="9" t="s">
        <v>556</v>
      </c>
      <c r="B531" s="9" t="s">
        <v>481</v>
      </c>
    </row>
    <row r="532" spans="1:2" x14ac:dyDescent="0.25">
      <c r="A532" s="9" t="s">
        <v>557</v>
      </c>
      <c r="B532" s="9" t="s">
        <v>481</v>
      </c>
    </row>
    <row r="533" spans="1:2" x14ac:dyDescent="0.25">
      <c r="A533" s="8" t="s">
        <v>558</v>
      </c>
      <c r="B533" s="8" t="s">
        <v>481</v>
      </c>
    </row>
    <row r="534" spans="1:2" x14ac:dyDescent="0.25">
      <c r="A534" s="8" t="s">
        <v>559</v>
      </c>
      <c r="B534" s="8" t="s">
        <v>481</v>
      </c>
    </row>
    <row r="535" spans="1:2" x14ac:dyDescent="0.25">
      <c r="A535" s="9" t="s">
        <v>560</v>
      </c>
      <c r="B535" s="9" t="s">
        <v>481</v>
      </c>
    </row>
    <row r="536" spans="1:2" x14ac:dyDescent="0.25">
      <c r="A536" s="8" t="s">
        <v>561</v>
      </c>
      <c r="B536" s="8" t="s">
        <v>481</v>
      </c>
    </row>
    <row r="537" spans="1:2" x14ac:dyDescent="0.25">
      <c r="A537" s="8" t="s">
        <v>562</v>
      </c>
      <c r="B537" s="8" t="s">
        <v>481</v>
      </c>
    </row>
    <row r="538" spans="1:2" x14ac:dyDescent="0.25">
      <c r="A538" s="8" t="s">
        <v>563</v>
      </c>
      <c r="B538" s="8" t="s">
        <v>481</v>
      </c>
    </row>
    <row r="539" spans="1:2" x14ac:dyDescent="0.25">
      <c r="A539" s="8" t="s">
        <v>564</v>
      </c>
      <c r="B539" s="8" t="s">
        <v>481</v>
      </c>
    </row>
    <row r="540" spans="1:2" x14ac:dyDescent="0.25">
      <c r="A540" s="9" t="s">
        <v>565</v>
      </c>
      <c r="B540" s="9" t="s">
        <v>481</v>
      </c>
    </row>
    <row r="541" spans="1:2" x14ac:dyDescent="0.25">
      <c r="A541" s="8" t="s">
        <v>566</v>
      </c>
      <c r="B541" s="8" t="s">
        <v>481</v>
      </c>
    </row>
    <row r="542" spans="1:2" x14ac:dyDescent="0.25">
      <c r="A542" s="8" t="s">
        <v>567</v>
      </c>
      <c r="B542" s="8" t="s">
        <v>481</v>
      </c>
    </row>
    <row r="543" spans="1:2" x14ac:dyDescent="0.25">
      <c r="A543" s="8" t="s">
        <v>568</v>
      </c>
      <c r="B543" s="8" t="s">
        <v>481</v>
      </c>
    </row>
    <row r="544" spans="1:2" x14ac:dyDescent="0.25">
      <c r="A544" s="9" t="s">
        <v>570</v>
      </c>
      <c r="B544" s="9" t="s">
        <v>493</v>
      </c>
    </row>
    <row r="545" spans="1:2" x14ac:dyDescent="0.25">
      <c r="A545" s="8" t="s">
        <v>571</v>
      </c>
      <c r="B545" s="8" t="s">
        <v>493</v>
      </c>
    </row>
    <row r="546" spans="1:2" x14ac:dyDescent="0.25">
      <c r="A546" s="8" t="s">
        <v>572</v>
      </c>
      <c r="B546" s="8" t="s">
        <v>493</v>
      </c>
    </row>
    <row r="547" spans="1:2" x14ac:dyDescent="0.25">
      <c r="A547" s="9" t="s">
        <v>573</v>
      </c>
      <c r="B547" s="9" t="s">
        <v>493</v>
      </c>
    </row>
    <row r="548" spans="1:2" x14ac:dyDescent="0.25">
      <c r="A548" s="9" t="s">
        <v>574</v>
      </c>
      <c r="B548" s="9" t="s">
        <v>493</v>
      </c>
    </row>
    <row r="549" spans="1:2" x14ac:dyDescent="0.25">
      <c r="A549" s="9" t="s">
        <v>575</v>
      </c>
      <c r="B549" s="9" t="s">
        <v>493</v>
      </c>
    </row>
    <row r="550" spans="1:2" x14ac:dyDescent="0.25">
      <c r="A550" s="9" t="s">
        <v>576</v>
      </c>
      <c r="B550" s="9" t="s">
        <v>493</v>
      </c>
    </row>
    <row r="551" spans="1:2" x14ac:dyDescent="0.25">
      <c r="A551" s="8" t="s">
        <v>577</v>
      </c>
      <c r="B551" s="8" t="s">
        <v>493</v>
      </c>
    </row>
    <row r="552" spans="1:2" x14ac:dyDescent="0.25">
      <c r="A552" s="9" t="s">
        <v>578</v>
      </c>
      <c r="B552" s="9" t="s">
        <v>493</v>
      </c>
    </row>
    <row r="553" spans="1:2" x14ac:dyDescent="0.25">
      <c r="A553" s="8" t="s">
        <v>579</v>
      </c>
      <c r="B553" s="8" t="s">
        <v>493</v>
      </c>
    </row>
    <row r="554" spans="1:2" x14ac:dyDescent="0.25">
      <c r="A554" s="8" t="s">
        <v>580</v>
      </c>
      <c r="B554" s="8" t="s">
        <v>493</v>
      </c>
    </row>
    <row r="555" spans="1:2" x14ac:dyDescent="0.25">
      <c r="A555" s="8" t="s">
        <v>581</v>
      </c>
      <c r="B555" s="8" t="s">
        <v>493</v>
      </c>
    </row>
    <row r="556" spans="1:2" x14ac:dyDescent="0.25">
      <c r="A556" s="9" t="s">
        <v>582</v>
      </c>
      <c r="B556" s="9" t="s">
        <v>493</v>
      </c>
    </row>
    <row r="557" spans="1:2" x14ac:dyDescent="0.25">
      <c r="A557" s="9" t="s">
        <v>583</v>
      </c>
      <c r="B557" s="9" t="s">
        <v>493</v>
      </c>
    </row>
    <row r="558" spans="1:2" x14ac:dyDescent="0.25">
      <c r="A558" s="8" t="s">
        <v>584</v>
      </c>
      <c r="B558" s="8" t="s">
        <v>493</v>
      </c>
    </row>
    <row r="559" spans="1:2" x14ac:dyDescent="0.25">
      <c r="A559" s="9" t="s">
        <v>585</v>
      </c>
      <c r="B559" s="9" t="s">
        <v>493</v>
      </c>
    </row>
    <row r="560" spans="1:2" x14ac:dyDescent="0.25">
      <c r="A560" s="8" t="s">
        <v>586</v>
      </c>
      <c r="B560" s="8" t="s">
        <v>493</v>
      </c>
    </row>
    <row r="561" spans="1:2" x14ac:dyDescent="0.25">
      <c r="A561" s="9" t="s">
        <v>587</v>
      </c>
      <c r="B561" s="9" t="s">
        <v>493</v>
      </c>
    </row>
    <row r="562" spans="1:2" x14ac:dyDescent="0.25">
      <c r="A562" s="8" t="s">
        <v>588</v>
      </c>
      <c r="B562" s="8" t="s">
        <v>493</v>
      </c>
    </row>
    <row r="563" spans="1:2" x14ac:dyDescent="0.25">
      <c r="A563" s="8" t="s">
        <v>589</v>
      </c>
      <c r="B563" s="8" t="s">
        <v>493</v>
      </c>
    </row>
    <row r="564" spans="1:2" x14ac:dyDescent="0.25">
      <c r="A564" s="8" t="s">
        <v>590</v>
      </c>
      <c r="B564" s="8" t="s">
        <v>493</v>
      </c>
    </row>
    <row r="565" spans="1:2" x14ac:dyDescent="0.25">
      <c r="A565" s="8" t="s">
        <v>591</v>
      </c>
      <c r="B565" s="8" t="s">
        <v>493</v>
      </c>
    </row>
    <row r="566" spans="1:2" x14ac:dyDescent="0.25">
      <c r="A566" s="8" t="s">
        <v>592</v>
      </c>
      <c r="B566" s="8" t="s">
        <v>493</v>
      </c>
    </row>
    <row r="567" spans="1:2" x14ac:dyDescent="0.25">
      <c r="A567" s="9" t="s">
        <v>593</v>
      </c>
      <c r="B567" s="9" t="s">
        <v>493</v>
      </c>
    </row>
    <row r="568" spans="1:2" x14ac:dyDescent="0.25">
      <c r="A568" s="8" t="s">
        <v>594</v>
      </c>
      <c r="B568" s="8" t="s">
        <v>493</v>
      </c>
    </row>
    <row r="569" spans="1:2" x14ac:dyDescent="0.25">
      <c r="A569" s="8" t="s">
        <v>595</v>
      </c>
      <c r="B569" s="8" t="s">
        <v>493</v>
      </c>
    </row>
    <row r="570" spans="1:2" x14ac:dyDescent="0.25">
      <c r="A570" s="8" t="s">
        <v>596</v>
      </c>
      <c r="B570" s="8" t="s">
        <v>493</v>
      </c>
    </row>
    <row r="571" spans="1:2" x14ac:dyDescent="0.25">
      <c r="A571" s="9" t="s">
        <v>597</v>
      </c>
      <c r="B571" s="9" t="s">
        <v>490</v>
      </c>
    </row>
    <row r="572" spans="1:2" x14ac:dyDescent="0.25">
      <c r="A572" s="8" t="s">
        <v>598</v>
      </c>
      <c r="B572" s="8" t="s">
        <v>490</v>
      </c>
    </row>
    <row r="573" spans="1:2" x14ac:dyDescent="0.25">
      <c r="A573" s="8" t="s">
        <v>599</v>
      </c>
      <c r="B573" s="8" t="s">
        <v>490</v>
      </c>
    </row>
    <row r="574" spans="1:2" x14ac:dyDescent="0.25">
      <c r="A574" s="8" t="s">
        <v>600</v>
      </c>
      <c r="B574" s="8" t="s">
        <v>490</v>
      </c>
    </row>
    <row r="575" spans="1:2" x14ac:dyDescent="0.25">
      <c r="A575" s="8" t="s">
        <v>601</v>
      </c>
      <c r="B575" s="8" t="s">
        <v>490</v>
      </c>
    </row>
    <row r="576" spans="1:2" x14ac:dyDescent="0.25">
      <c r="A576" s="8" t="s">
        <v>602</v>
      </c>
      <c r="B576" s="8" t="s">
        <v>490</v>
      </c>
    </row>
    <row r="577" spans="1:2" x14ac:dyDescent="0.25">
      <c r="A577" s="9" t="s">
        <v>603</v>
      </c>
      <c r="B577" s="9" t="s">
        <v>490</v>
      </c>
    </row>
    <row r="578" spans="1:2" x14ac:dyDescent="0.25">
      <c r="A578" s="9" t="s">
        <v>605</v>
      </c>
      <c r="B578" s="9" t="s">
        <v>490</v>
      </c>
    </row>
    <row r="579" spans="1:2" x14ac:dyDescent="0.25">
      <c r="A579" s="8" t="s">
        <v>606</v>
      </c>
      <c r="B579" s="8" t="s">
        <v>490</v>
      </c>
    </row>
    <row r="580" spans="1:2" x14ac:dyDescent="0.25">
      <c r="A580" s="9" t="s">
        <v>607</v>
      </c>
      <c r="B580" s="9" t="s">
        <v>490</v>
      </c>
    </row>
    <row r="581" spans="1:2" x14ac:dyDescent="0.25">
      <c r="A581" s="9" t="s">
        <v>608</v>
      </c>
      <c r="B581" s="9" t="s">
        <v>490</v>
      </c>
    </row>
    <row r="582" spans="1:2" x14ac:dyDescent="0.25">
      <c r="A582" s="9" t="s">
        <v>609</v>
      </c>
      <c r="B582" s="9" t="s">
        <v>490</v>
      </c>
    </row>
    <row r="583" spans="1:2" x14ac:dyDescent="0.25">
      <c r="A583" s="9" t="s">
        <v>610</v>
      </c>
      <c r="B583" s="9" t="s">
        <v>490</v>
      </c>
    </row>
    <row r="584" spans="1:2" x14ac:dyDescent="0.25">
      <c r="A584" s="8" t="s">
        <v>611</v>
      </c>
      <c r="B584" s="8" t="s">
        <v>490</v>
      </c>
    </row>
    <row r="585" spans="1:2" x14ac:dyDescent="0.25">
      <c r="A585" s="8" t="s">
        <v>612</v>
      </c>
      <c r="B585" s="8" t="s">
        <v>490</v>
      </c>
    </row>
    <row r="586" spans="1:2" x14ac:dyDescent="0.25">
      <c r="A586" s="9" t="s">
        <v>613</v>
      </c>
      <c r="B586" s="9" t="s">
        <v>490</v>
      </c>
    </row>
    <row r="587" spans="1:2" x14ac:dyDescent="0.25">
      <c r="A587" s="8" t="s">
        <v>614</v>
      </c>
      <c r="B587" s="8" t="s">
        <v>490</v>
      </c>
    </row>
    <row r="588" spans="1:2" x14ac:dyDescent="0.25">
      <c r="A588" s="8" t="s">
        <v>615</v>
      </c>
      <c r="B588" s="8" t="s">
        <v>490</v>
      </c>
    </row>
    <row r="589" spans="1:2" x14ac:dyDescent="0.25">
      <c r="A589" s="9" t="s">
        <v>616</v>
      </c>
      <c r="B589" s="9" t="s">
        <v>490</v>
      </c>
    </row>
    <row r="590" spans="1:2" x14ac:dyDescent="0.25">
      <c r="A590" s="9" t="s">
        <v>617</v>
      </c>
      <c r="B590" s="9" t="s">
        <v>490</v>
      </c>
    </row>
    <row r="591" spans="1:2" x14ac:dyDescent="0.25">
      <c r="A591" s="8" t="s">
        <v>618</v>
      </c>
      <c r="B591" s="8" t="s">
        <v>490</v>
      </c>
    </row>
    <row r="592" spans="1:2" x14ac:dyDescent="0.25">
      <c r="A592" s="8" t="s">
        <v>619</v>
      </c>
      <c r="B592" s="8" t="s">
        <v>490</v>
      </c>
    </row>
    <row r="593" spans="1:2" x14ac:dyDescent="0.25">
      <c r="A593" s="8" t="s">
        <v>620</v>
      </c>
      <c r="B593" s="8" t="s">
        <v>490</v>
      </c>
    </row>
    <row r="594" spans="1:2" x14ac:dyDescent="0.25">
      <c r="A594" s="8" t="s">
        <v>621</v>
      </c>
      <c r="B594" s="8" t="s">
        <v>490</v>
      </c>
    </row>
    <row r="595" spans="1:2" x14ac:dyDescent="0.25">
      <c r="A595" s="8" t="s">
        <v>622</v>
      </c>
      <c r="B595" s="8" t="s">
        <v>490</v>
      </c>
    </row>
    <row r="596" spans="1:2" x14ac:dyDescent="0.25">
      <c r="A596" s="8" t="s">
        <v>623</v>
      </c>
      <c r="B596" s="8" t="s">
        <v>490</v>
      </c>
    </row>
    <row r="597" spans="1:2" x14ac:dyDescent="0.25">
      <c r="A597" s="9" t="s">
        <v>624</v>
      </c>
      <c r="B597" s="9" t="s">
        <v>490</v>
      </c>
    </row>
    <row r="598" spans="1:2" x14ac:dyDescent="0.25">
      <c r="A598" s="9" t="s">
        <v>625</v>
      </c>
      <c r="B598" s="9" t="s">
        <v>490</v>
      </c>
    </row>
    <row r="599" spans="1:2" x14ac:dyDescent="0.25">
      <c r="A599" s="8" t="s">
        <v>626</v>
      </c>
      <c r="B599" s="8" t="s">
        <v>490</v>
      </c>
    </row>
    <row r="600" spans="1:2" x14ac:dyDescent="0.25">
      <c r="A600" s="9" t="s">
        <v>627</v>
      </c>
      <c r="B600" s="9" t="s">
        <v>490</v>
      </c>
    </row>
    <row r="601" spans="1:2" x14ac:dyDescent="0.25">
      <c r="A601" s="8" t="s">
        <v>628</v>
      </c>
      <c r="B601" s="8" t="s">
        <v>490</v>
      </c>
    </row>
    <row r="602" spans="1:2" x14ac:dyDescent="0.25">
      <c r="A602" s="8" t="s">
        <v>629</v>
      </c>
      <c r="B602" s="8" t="s">
        <v>490</v>
      </c>
    </row>
    <row r="603" spans="1:2" x14ac:dyDescent="0.25">
      <c r="A603" s="8" t="s">
        <v>630</v>
      </c>
      <c r="B603" s="8" t="s">
        <v>490</v>
      </c>
    </row>
    <row r="604" spans="1:2" x14ac:dyDescent="0.25">
      <c r="A604" s="9" t="s">
        <v>631</v>
      </c>
      <c r="B604" s="9" t="s">
        <v>490</v>
      </c>
    </row>
    <row r="605" spans="1:2" x14ac:dyDescent="0.25">
      <c r="A605" s="9" t="s">
        <v>632</v>
      </c>
      <c r="B605" s="9" t="s">
        <v>490</v>
      </c>
    </row>
    <row r="606" spans="1:2" x14ac:dyDescent="0.25">
      <c r="A606" s="8" t="s">
        <v>633</v>
      </c>
      <c r="B606" s="8" t="s">
        <v>490</v>
      </c>
    </row>
    <row r="607" spans="1:2" x14ac:dyDescent="0.25">
      <c r="A607" s="9" t="s">
        <v>634</v>
      </c>
      <c r="B607" s="9" t="s">
        <v>490</v>
      </c>
    </row>
    <row r="608" spans="1:2" x14ac:dyDescent="0.25">
      <c r="A608" s="8" t="s">
        <v>635</v>
      </c>
      <c r="B608" s="8" t="s">
        <v>490</v>
      </c>
    </row>
    <row r="609" spans="1:2" x14ac:dyDescent="0.25">
      <c r="A609" s="9" t="s">
        <v>636</v>
      </c>
      <c r="B609" s="9" t="s">
        <v>490</v>
      </c>
    </row>
    <row r="610" spans="1:2" x14ac:dyDescent="0.25">
      <c r="A610" s="8" t="s">
        <v>637</v>
      </c>
      <c r="B610" s="8" t="s">
        <v>490</v>
      </c>
    </row>
    <row r="611" spans="1:2" x14ac:dyDescent="0.25">
      <c r="A611" s="8" t="s">
        <v>638</v>
      </c>
      <c r="B611" s="8" t="s">
        <v>493</v>
      </c>
    </row>
    <row r="612" spans="1:2" x14ac:dyDescent="0.25">
      <c r="A612" s="8" t="s">
        <v>639</v>
      </c>
      <c r="B612" s="8" t="s">
        <v>490</v>
      </c>
    </row>
    <row r="613" spans="1:2" x14ac:dyDescent="0.25">
      <c r="A613" s="9" t="s">
        <v>640</v>
      </c>
      <c r="B613" s="9" t="s">
        <v>490</v>
      </c>
    </row>
    <row r="614" spans="1:2" x14ac:dyDescent="0.25">
      <c r="A614" s="9" t="s">
        <v>641</v>
      </c>
      <c r="B614" s="9" t="s">
        <v>490</v>
      </c>
    </row>
    <row r="615" spans="1:2" x14ac:dyDescent="0.25">
      <c r="A615" s="8" t="s">
        <v>642</v>
      </c>
      <c r="B615" s="8" t="s">
        <v>490</v>
      </c>
    </row>
    <row r="616" spans="1:2" x14ac:dyDescent="0.25">
      <c r="A616" s="8" t="s">
        <v>643</v>
      </c>
      <c r="B616" s="8" t="s">
        <v>490</v>
      </c>
    </row>
    <row r="617" spans="1:2" x14ac:dyDescent="0.25">
      <c r="A617" s="8" t="s">
        <v>644</v>
      </c>
      <c r="B617" s="8" t="s">
        <v>490</v>
      </c>
    </row>
    <row r="618" spans="1:2" x14ac:dyDescent="0.25">
      <c r="A618" s="9" t="s">
        <v>645</v>
      </c>
      <c r="B618" s="9" t="s">
        <v>490</v>
      </c>
    </row>
    <row r="619" spans="1:2" x14ac:dyDescent="0.25">
      <c r="A619" s="8" t="s">
        <v>646</v>
      </c>
      <c r="B619" s="8" t="s">
        <v>490</v>
      </c>
    </row>
    <row r="620" spans="1:2" x14ac:dyDescent="0.25">
      <c r="A620" s="8" t="s">
        <v>647</v>
      </c>
      <c r="B620" s="8" t="s">
        <v>490</v>
      </c>
    </row>
    <row r="621" spans="1:2" x14ac:dyDescent="0.25">
      <c r="A621" s="8" t="s">
        <v>648</v>
      </c>
      <c r="B621" s="8" t="s">
        <v>490</v>
      </c>
    </row>
    <row r="622" spans="1:2" x14ac:dyDescent="0.25">
      <c r="A622" s="9" t="s">
        <v>649</v>
      </c>
      <c r="B622" s="9" t="s">
        <v>490</v>
      </c>
    </row>
    <row r="623" spans="1:2" x14ac:dyDescent="0.25">
      <c r="A623" s="9" t="s">
        <v>650</v>
      </c>
      <c r="B623" s="9" t="s">
        <v>490</v>
      </c>
    </row>
    <row r="624" spans="1:2" x14ac:dyDescent="0.25">
      <c r="A624" s="8" t="s">
        <v>651</v>
      </c>
      <c r="B624" s="8" t="s">
        <v>490</v>
      </c>
    </row>
    <row r="625" spans="1:2" x14ac:dyDescent="0.25">
      <c r="A625" s="9" t="s">
        <v>652</v>
      </c>
      <c r="B625" s="9" t="s">
        <v>490</v>
      </c>
    </row>
    <row r="626" spans="1:2" x14ac:dyDescent="0.25">
      <c r="A626" s="8" t="s">
        <v>653</v>
      </c>
      <c r="B626" s="8" t="s">
        <v>490</v>
      </c>
    </row>
    <row r="627" spans="1:2" x14ac:dyDescent="0.25">
      <c r="A627" s="9" t="s">
        <v>654</v>
      </c>
      <c r="B627" s="9" t="s">
        <v>490</v>
      </c>
    </row>
    <row r="628" spans="1:2" x14ac:dyDescent="0.25">
      <c r="A628" s="9" t="s">
        <v>655</v>
      </c>
      <c r="B628" s="9" t="s">
        <v>490</v>
      </c>
    </row>
    <row r="629" spans="1:2" x14ac:dyDescent="0.25">
      <c r="A629" s="9" t="s">
        <v>656</v>
      </c>
      <c r="B629" s="9" t="s">
        <v>490</v>
      </c>
    </row>
    <row r="630" spans="1:2" x14ac:dyDescent="0.25">
      <c r="A630" s="8" t="s">
        <v>657</v>
      </c>
      <c r="B630" s="8" t="s">
        <v>490</v>
      </c>
    </row>
    <row r="631" spans="1:2" x14ac:dyDescent="0.25">
      <c r="A631" s="8" t="s">
        <v>658</v>
      </c>
      <c r="B631" s="8" t="s">
        <v>490</v>
      </c>
    </row>
    <row r="632" spans="1:2" x14ac:dyDescent="0.25">
      <c r="A632" s="8" t="s">
        <v>659</v>
      </c>
      <c r="B632" s="8" t="s">
        <v>490</v>
      </c>
    </row>
    <row r="633" spans="1:2" x14ac:dyDescent="0.25">
      <c r="A633" s="9" t="s">
        <v>660</v>
      </c>
      <c r="B633" s="9" t="s">
        <v>490</v>
      </c>
    </row>
    <row r="634" spans="1:2" x14ac:dyDescent="0.25">
      <c r="A634" s="9" t="s">
        <v>661</v>
      </c>
      <c r="B634" s="9" t="s">
        <v>490</v>
      </c>
    </row>
    <row r="635" spans="1:2" x14ac:dyDescent="0.25">
      <c r="A635" s="9" t="s">
        <v>662</v>
      </c>
      <c r="B635" s="9" t="s">
        <v>490</v>
      </c>
    </row>
    <row r="636" spans="1:2" x14ac:dyDescent="0.25">
      <c r="A636" s="8" t="s">
        <v>663</v>
      </c>
      <c r="B636" s="8" t="s">
        <v>490</v>
      </c>
    </row>
    <row r="637" spans="1:2" x14ac:dyDescent="0.25">
      <c r="A637" s="8" t="s">
        <v>664</v>
      </c>
      <c r="B637" s="8" t="s">
        <v>490</v>
      </c>
    </row>
    <row r="638" spans="1:2" x14ac:dyDescent="0.25">
      <c r="A638" s="8" t="s">
        <v>665</v>
      </c>
      <c r="B638" s="8" t="s">
        <v>490</v>
      </c>
    </row>
    <row r="639" spans="1:2" x14ac:dyDescent="0.25">
      <c r="A639" s="9" t="s">
        <v>666</v>
      </c>
      <c r="B639" s="9" t="s">
        <v>490</v>
      </c>
    </row>
    <row r="640" spans="1:2" x14ac:dyDescent="0.25">
      <c r="A640" s="9" t="s">
        <v>667</v>
      </c>
      <c r="B640" s="9" t="s">
        <v>490</v>
      </c>
    </row>
    <row r="641" spans="1:2" x14ac:dyDescent="0.25">
      <c r="A641" s="9" t="s">
        <v>668</v>
      </c>
      <c r="B641" s="9" t="s">
        <v>490</v>
      </c>
    </row>
    <row r="642" spans="1:2" x14ac:dyDescent="0.25">
      <c r="A642" s="8" t="s">
        <v>669</v>
      </c>
      <c r="B642" s="8" t="s">
        <v>490</v>
      </c>
    </row>
    <row r="643" spans="1:2" x14ac:dyDescent="0.25">
      <c r="A643" s="8" t="s">
        <v>670</v>
      </c>
      <c r="B643" s="8" t="s">
        <v>490</v>
      </c>
    </row>
    <row r="644" spans="1:2" x14ac:dyDescent="0.25">
      <c r="A644" s="9" t="s">
        <v>671</v>
      </c>
      <c r="B644" s="9" t="s">
        <v>490</v>
      </c>
    </row>
    <row r="645" spans="1:2" x14ac:dyDescent="0.25">
      <c r="A645" s="8" t="s">
        <v>672</v>
      </c>
      <c r="B645" s="8" t="s">
        <v>490</v>
      </c>
    </row>
    <row r="646" spans="1:2" x14ac:dyDescent="0.25">
      <c r="A646" s="9" t="s">
        <v>673</v>
      </c>
      <c r="B646" s="9" t="s">
        <v>490</v>
      </c>
    </row>
    <row r="647" spans="1:2" x14ac:dyDescent="0.25">
      <c r="A647" s="8" t="s">
        <v>674</v>
      </c>
      <c r="B647" s="8" t="s">
        <v>490</v>
      </c>
    </row>
    <row r="648" spans="1:2" x14ac:dyDescent="0.25">
      <c r="A648" s="9" t="s">
        <v>675</v>
      </c>
      <c r="B648" s="9" t="s">
        <v>490</v>
      </c>
    </row>
    <row r="649" spans="1:2" x14ac:dyDescent="0.25">
      <c r="A649" s="8" t="s">
        <v>676</v>
      </c>
      <c r="B649" s="8" t="s">
        <v>490</v>
      </c>
    </row>
    <row r="650" spans="1:2" x14ac:dyDescent="0.25">
      <c r="A650" s="9" t="s">
        <v>677</v>
      </c>
      <c r="B650" s="9" t="s">
        <v>490</v>
      </c>
    </row>
    <row r="651" spans="1:2" x14ac:dyDescent="0.25">
      <c r="A651" s="9" t="s">
        <v>678</v>
      </c>
      <c r="B651" s="9" t="s">
        <v>490</v>
      </c>
    </row>
    <row r="652" spans="1:2" x14ac:dyDescent="0.25">
      <c r="A652" s="8" t="s">
        <v>679</v>
      </c>
      <c r="B652" s="8" t="s">
        <v>490</v>
      </c>
    </row>
    <row r="653" spans="1:2" x14ac:dyDescent="0.25">
      <c r="A653" s="8" t="s">
        <v>680</v>
      </c>
      <c r="B653" s="8" t="s">
        <v>490</v>
      </c>
    </row>
    <row r="654" spans="1:2" x14ac:dyDescent="0.25">
      <c r="A654" s="8" t="s">
        <v>681</v>
      </c>
      <c r="B654" s="8" t="s">
        <v>490</v>
      </c>
    </row>
    <row r="655" spans="1:2" x14ac:dyDescent="0.25">
      <c r="A655" s="8" t="s">
        <v>682</v>
      </c>
      <c r="B655" s="8" t="s">
        <v>490</v>
      </c>
    </row>
    <row r="656" spans="1:2" x14ac:dyDescent="0.25">
      <c r="A656" s="8" t="s">
        <v>683</v>
      </c>
      <c r="B656" s="8" t="s">
        <v>490</v>
      </c>
    </row>
    <row r="657" spans="1:2" x14ac:dyDescent="0.25">
      <c r="A657" s="8" t="s">
        <v>684</v>
      </c>
      <c r="B657" s="8" t="s">
        <v>490</v>
      </c>
    </row>
    <row r="658" spans="1:2" x14ac:dyDescent="0.25">
      <c r="A658" s="9" t="s">
        <v>685</v>
      </c>
      <c r="B658" s="9" t="s">
        <v>490</v>
      </c>
    </row>
    <row r="659" spans="1:2" x14ac:dyDescent="0.25">
      <c r="A659" s="8" t="s">
        <v>686</v>
      </c>
      <c r="B659" s="8" t="s">
        <v>490</v>
      </c>
    </row>
    <row r="660" spans="1:2" x14ac:dyDescent="0.25">
      <c r="A660" s="8" t="s">
        <v>687</v>
      </c>
      <c r="B660" s="8" t="s">
        <v>490</v>
      </c>
    </row>
    <row r="661" spans="1:2" x14ac:dyDescent="0.25">
      <c r="A661" s="8" t="s">
        <v>688</v>
      </c>
      <c r="B661" s="8" t="s">
        <v>490</v>
      </c>
    </row>
    <row r="662" spans="1:2" x14ac:dyDescent="0.25">
      <c r="A662" s="8" t="s">
        <v>689</v>
      </c>
      <c r="B662" s="8" t="s">
        <v>490</v>
      </c>
    </row>
    <row r="663" spans="1:2" x14ac:dyDescent="0.25">
      <c r="A663" s="8" t="s">
        <v>690</v>
      </c>
      <c r="B663" s="8" t="s">
        <v>490</v>
      </c>
    </row>
    <row r="664" spans="1:2" x14ac:dyDescent="0.25">
      <c r="A664" s="9" t="s">
        <v>691</v>
      </c>
      <c r="B664" s="9" t="s">
        <v>481</v>
      </c>
    </row>
    <row r="665" spans="1:2" x14ac:dyDescent="0.25">
      <c r="A665" s="8" t="s">
        <v>692</v>
      </c>
      <c r="B665" s="8" t="s">
        <v>481</v>
      </c>
    </row>
    <row r="666" spans="1:2" x14ac:dyDescent="0.25">
      <c r="A666" s="8" t="s">
        <v>693</v>
      </c>
      <c r="B666" s="8" t="s">
        <v>481</v>
      </c>
    </row>
    <row r="667" spans="1:2" x14ac:dyDescent="0.25">
      <c r="A667" s="9" t="s">
        <v>694</v>
      </c>
      <c r="B667" s="9" t="s">
        <v>481</v>
      </c>
    </row>
    <row r="668" spans="1:2" x14ac:dyDescent="0.25">
      <c r="A668" s="9" t="s">
        <v>695</v>
      </c>
      <c r="B668" s="9" t="s">
        <v>481</v>
      </c>
    </row>
    <row r="669" spans="1:2" x14ac:dyDescent="0.25">
      <c r="A669" s="9" t="s">
        <v>696</v>
      </c>
      <c r="B669" s="9" t="s">
        <v>481</v>
      </c>
    </row>
    <row r="670" spans="1:2" x14ac:dyDescent="0.25">
      <c r="A670" s="9" t="s">
        <v>697</v>
      </c>
      <c r="B670" s="9" t="s">
        <v>481</v>
      </c>
    </row>
    <row r="671" spans="1:2" x14ac:dyDescent="0.25">
      <c r="A671" s="8" t="s">
        <v>698</v>
      </c>
      <c r="B671" s="8" t="s">
        <v>481</v>
      </c>
    </row>
    <row r="672" spans="1:2" x14ac:dyDescent="0.25">
      <c r="A672" s="8" t="s">
        <v>699</v>
      </c>
      <c r="B672" s="8" t="s">
        <v>481</v>
      </c>
    </row>
    <row r="673" spans="1:2" x14ac:dyDescent="0.25">
      <c r="A673" s="9" t="s">
        <v>700</v>
      </c>
      <c r="B673" s="9" t="s">
        <v>481</v>
      </c>
    </row>
    <row r="674" spans="1:2" x14ac:dyDescent="0.25">
      <c r="A674" s="8" t="s">
        <v>701</v>
      </c>
      <c r="B674" s="8" t="s">
        <v>481</v>
      </c>
    </row>
    <row r="675" spans="1:2" x14ac:dyDescent="0.25">
      <c r="A675" s="9" t="s">
        <v>702</v>
      </c>
      <c r="B675" s="9" t="s">
        <v>481</v>
      </c>
    </row>
    <row r="676" spans="1:2" x14ac:dyDescent="0.25">
      <c r="A676" s="8" t="s">
        <v>703</v>
      </c>
      <c r="B676" s="8" t="s">
        <v>481</v>
      </c>
    </row>
    <row r="677" spans="1:2" x14ac:dyDescent="0.25">
      <c r="A677" s="8" t="s">
        <v>704</v>
      </c>
      <c r="B677" s="8" t="s">
        <v>481</v>
      </c>
    </row>
    <row r="678" spans="1:2" x14ac:dyDescent="0.25">
      <c r="A678" s="8" t="s">
        <v>705</v>
      </c>
      <c r="B678" s="8" t="s">
        <v>481</v>
      </c>
    </row>
    <row r="679" spans="1:2" x14ac:dyDescent="0.25">
      <c r="A679" s="9" t="s">
        <v>706</v>
      </c>
      <c r="B679" s="9" t="s">
        <v>481</v>
      </c>
    </row>
    <row r="680" spans="1:2" x14ac:dyDescent="0.25">
      <c r="A680" s="8" t="s">
        <v>707</v>
      </c>
      <c r="B680" s="8" t="s">
        <v>481</v>
      </c>
    </row>
    <row r="681" spans="1:2" x14ac:dyDescent="0.25">
      <c r="A681" s="8" t="s">
        <v>708</v>
      </c>
      <c r="B681" s="8" t="s">
        <v>481</v>
      </c>
    </row>
    <row r="682" spans="1:2" x14ac:dyDescent="0.25">
      <c r="A682" s="8" t="s">
        <v>709</v>
      </c>
      <c r="B682" s="8" t="s">
        <v>481</v>
      </c>
    </row>
    <row r="683" spans="1:2" x14ac:dyDescent="0.25">
      <c r="A683" s="8" t="s">
        <v>710</v>
      </c>
      <c r="B683" s="8" t="s">
        <v>481</v>
      </c>
    </row>
    <row r="684" spans="1:2" x14ac:dyDescent="0.25">
      <c r="A684" s="8" t="s">
        <v>711</v>
      </c>
      <c r="B684" s="8" t="s">
        <v>481</v>
      </c>
    </row>
    <row r="685" spans="1:2" x14ac:dyDescent="0.25">
      <c r="A685" s="9" t="s">
        <v>712</v>
      </c>
      <c r="B685" s="9" t="s">
        <v>481</v>
      </c>
    </row>
    <row r="686" spans="1:2" x14ac:dyDescent="0.25">
      <c r="A686" s="8" t="s">
        <v>713</v>
      </c>
      <c r="B686" s="8" t="s">
        <v>481</v>
      </c>
    </row>
    <row r="687" spans="1:2" x14ac:dyDescent="0.25">
      <c r="A687" s="8" t="s">
        <v>714</v>
      </c>
      <c r="B687" s="8" t="s">
        <v>715</v>
      </c>
    </row>
    <row r="688" spans="1:2" x14ac:dyDescent="0.25">
      <c r="A688" s="9" t="s">
        <v>716</v>
      </c>
      <c r="B688" s="9" t="s">
        <v>493</v>
      </c>
    </row>
    <row r="689" spans="1:2" x14ac:dyDescent="0.25">
      <c r="A689" s="9" t="s">
        <v>717</v>
      </c>
      <c r="B689" s="9" t="s">
        <v>493</v>
      </c>
    </row>
    <row r="690" spans="1:2" x14ac:dyDescent="0.25">
      <c r="A690" s="9" t="s">
        <v>718</v>
      </c>
      <c r="B690" s="9" t="s">
        <v>493</v>
      </c>
    </row>
    <row r="691" spans="1:2" x14ac:dyDescent="0.25">
      <c r="A691" s="9" t="s">
        <v>719</v>
      </c>
      <c r="B691" s="9" t="s">
        <v>493</v>
      </c>
    </row>
    <row r="692" spans="1:2" x14ac:dyDescent="0.25">
      <c r="A692" s="9" t="s">
        <v>720</v>
      </c>
      <c r="B692" s="9" t="s">
        <v>493</v>
      </c>
    </row>
    <row r="693" spans="1:2" x14ac:dyDescent="0.25">
      <c r="A693" s="9" t="s">
        <v>721</v>
      </c>
      <c r="B693" s="9" t="s">
        <v>493</v>
      </c>
    </row>
    <row r="694" spans="1:2" x14ac:dyDescent="0.25">
      <c r="A694" s="9" t="s">
        <v>722</v>
      </c>
      <c r="B694" s="9" t="s">
        <v>493</v>
      </c>
    </row>
    <row r="695" spans="1:2" x14ac:dyDescent="0.25">
      <c r="A695" s="9" t="s">
        <v>723</v>
      </c>
      <c r="B695" s="9" t="s">
        <v>493</v>
      </c>
    </row>
    <row r="696" spans="1:2" x14ac:dyDescent="0.25">
      <c r="A696" s="8" t="s">
        <v>724</v>
      </c>
      <c r="B696" s="8" t="s">
        <v>493</v>
      </c>
    </row>
    <row r="697" spans="1:2" x14ac:dyDescent="0.25">
      <c r="A697" s="8" t="s">
        <v>725</v>
      </c>
      <c r="B697" s="8" t="s">
        <v>493</v>
      </c>
    </row>
    <row r="698" spans="1:2" x14ac:dyDescent="0.25">
      <c r="A698" s="9" t="s">
        <v>726</v>
      </c>
      <c r="B698" s="9" t="s">
        <v>493</v>
      </c>
    </row>
    <row r="699" spans="1:2" x14ac:dyDescent="0.25">
      <c r="A699" s="8" t="s">
        <v>727</v>
      </c>
      <c r="B699" s="8" t="s">
        <v>490</v>
      </c>
    </row>
    <row r="700" spans="1:2" x14ac:dyDescent="0.25">
      <c r="A700" s="9" t="s">
        <v>728</v>
      </c>
      <c r="B700" s="9" t="s">
        <v>481</v>
      </c>
    </row>
    <row r="701" spans="1:2" x14ac:dyDescent="0.25">
      <c r="A701" s="9" t="s">
        <v>729</v>
      </c>
      <c r="B701" s="9" t="s">
        <v>481</v>
      </c>
    </row>
    <row r="702" spans="1:2" x14ac:dyDescent="0.25">
      <c r="A702" s="8" t="s">
        <v>730</v>
      </c>
      <c r="B702" s="8" t="s">
        <v>481</v>
      </c>
    </row>
    <row r="703" spans="1:2" x14ac:dyDescent="0.25">
      <c r="A703" s="9" t="s">
        <v>731</v>
      </c>
      <c r="B703" s="9" t="s">
        <v>481</v>
      </c>
    </row>
    <row r="704" spans="1:2" x14ac:dyDescent="0.25">
      <c r="A704" s="8" t="s">
        <v>732</v>
      </c>
      <c r="B704" s="8" t="s">
        <v>481</v>
      </c>
    </row>
    <row r="705" spans="1:2" x14ac:dyDescent="0.25">
      <c r="A705" s="8" t="s">
        <v>733</v>
      </c>
      <c r="B705" s="8" t="s">
        <v>481</v>
      </c>
    </row>
    <row r="706" spans="1:2" x14ac:dyDescent="0.25">
      <c r="A706" s="8" t="s">
        <v>734</v>
      </c>
      <c r="B706" s="8" t="s">
        <v>481</v>
      </c>
    </row>
    <row r="707" spans="1:2" x14ac:dyDescent="0.25">
      <c r="A707" s="8" t="s">
        <v>735</v>
      </c>
      <c r="B707" s="8" t="s">
        <v>481</v>
      </c>
    </row>
    <row r="708" spans="1:2" x14ac:dyDescent="0.25">
      <c r="A708" s="8" t="s">
        <v>736</v>
      </c>
      <c r="B708" s="8" t="s">
        <v>481</v>
      </c>
    </row>
    <row r="709" spans="1:2" x14ac:dyDescent="0.25">
      <c r="A709" s="8" t="s">
        <v>737</v>
      </c>
      <c r="B709" s="8" t="s">
        <v>481</v>
      </c>
    </row>
    <row r="710" spans="1:2" x14ac:dyDescent="0.25">
      <c r="A710" s="8" t="s">
        <v>738</v>
      </c>
      <c r="B710" s="8" t="s">
        <v>481</v>
      </c>
    </row>
    <row r="711" spans="1:2" x14ac:dyDescent="0.25">
      <c r="A711" s="8" t="s">
        <v>739</v>
      </c>
      <c r="B711" s="8" t="s">
        <v>481</v>
      </c>
    </row>
    <row r="712" spans="1:2" x14ac:dyDescent="0.25">
      <c r="A712" s="8" t="s">
        <v>740</v>
      </c>
      <c r="B712" s="8" t="s">
        <v>481</v>
      </c>
    </row>
    <row r="713" spans="1:2" x14ac:dyDescent="0.25">
      <c r="A713" s="9" t="s">
        <v>741</v>
      </c>
      <c r="B713" s="9" t="s">
        <v>481</v>
      </c>
    </row>
    <row r="714" spans="1:2" x14ac:dyDescent="0.25">
      <c r="A714" s="9" t="s">
        <v>742</v>
      </c>
      <c r="B714" s="9" t="s">
        <v>481</v>
      </c>
    </row>
    <row r="715" spans="1:2" x14ac:dyDescent="0.25">
      <c r="A715" s="9" t="s">
        <v>743</v>
      </c>
      <c r="B715" s="9" t="s">
        <v>481</v>
      </c>
    </row>
    <row r="716" spans="1:2" x14ac:dyDescent="0.25">
      <c r="A716" s="8" t="s">
        <v>744</v>
      </c>
      <c r="B716" s="8" t="s">
        <v>481</v>
      </c>
    </row>
    <row r="717" spans="1:2" x14ac:dyDescent="0.25">
      <c r="A717" s="8" t="s">
        <v>745</v>
      </c>
      <c r="B717" s="8" t="s">
        <v>481</v>
      </c>
    </row>
    <row r="718" spans="1:2" x14ac:dyDescent="0.25">
      <c r="A718" s="8" t="s">
        <v>746</v>
      </c>
      <c r="B718" s="8" t="s">
        <v>481</v>
      </c>
    </row>
    <row r="719" spans="1:2" x14ac:dyDescent="0.25">
      <c r="A719" s="8" t="s">
        <v>747</v>
      </c>
      <c r="B719" s="8" t="s">
        <v>481</v>
      </c>
    </row>
    <row r="720" spans="1:2" x14ac:dyDescent="0.25">
      <c r="A720" s="9" t="s">
        <v>748</v>
      </c>
      <c r="B720" s="9" t="s">
        <v>481</v>
      </c>
    </row>
    <row r="721" spans="1:2" x14ac:dyDescent="0.25">
      <c r="A721" s="8" t="s">
        <v>749</v>
      </c>
      <c r="B721" s="8" t="s">
        <v>481</v>
      </c>
    </row>
    <row r="722" spans="1:2" x14ac:dyDescent="0.25">
      <c r="A722" s="9" t="s">
        <v>750</v>
      </c>
      <c r="B722" s="9" t="s">
        <v>481</v>
      </c>
    </row>
    <row r="723" spans="1:2" x14ac:dyDescent="0.25">
      <c r="A723" s="8" t="s">
        <v>751</v>
      </c>
      <c r="B723" s="8" t="s">
        <v>481</v>
      </c>
    </row>
    <row r="724" spans="1:2" x14ac:dyDescent="0.25">
      <c r="A724" s="9" t="s">
        <v>752</v>
      </c>
      <c r="B724" s="9" t="s">
        <v>481</v>
      </c>
    </row>
    <row r="725" spans="1:2" x14ac:dyDescent="0.25">
      <c r="A725" s="8" t="s">
        <v>753</v>
      </c>
      <c r="B725" s="8" t="s">
        <v>481</v>
      </c>
    </row>
    <row r="726" spans="1:2" x14ac:dyDescent="0.25">
      <c r="A726" s="8" t="s">
        <v>754</v>
      </c>
      <c r="B726" s="8" t="s">
        <v>481</v>
      </c>
    </row>
    <row r="727" spans="1:2" x14ac:dyDescent="0.25">
      <c r="A727" s="8" t="s">
        <v>755</v>
      </c>
      <c r="B727" s="8" t="s">
        <v>481</v>
      </c>
    </row>
    <row r="728" spans="1:2" x14ac:dyDescent="0.25">
      <c r="A728" s="8" t="s">
        <v>756</v>
      </c>
      <c r="B728" s="8" t="s">
        <v>481</v>
      </c>
    </row>
    <row r="729" spans="1:2" x14ac:dyDescent="0.25">
      <c r="A729" s="8" t="s">
        <v>757</v>
      </c>
      <c r="B729" s="8" t="s">
        <v>481</v>
      </c>
    </row>
    <row r="730" spans="1:2" x14ac:dyDescent="0.25">
      <c r="A730" s="8" t="s">
        <v>758</v>
      </c>
      <c r="B730" s="8" t="s">
        <v>481</v>
      </c>
    </row>
    <row r="731" spans="1:2" x14ac:dyDescent="0.25">
      <c r="A731" s="8" t="s">
        <v>759</v>
      </c>
      <c r="B731" s="8" t="s">
        <v>481</v>
      </c>
    </row>
    <row r="732" spans="1:2" x14ac:dyDescent="0.25">
      <c r="A732" s="9" t="s">
        <v>760</v>
      </c>
      <c r="B732" s="9" t="s">
        <v>481</v>
      </c>
    </row>
    <row r="733" spans="1:2" x14ac:dyDescent="0.25">
      <c r="A733" s="8" t="s">
        <v>761</v>
      </c>
      <c r="B733" s="8" t="s">
        <v>481</v>
      </c>
    </row>
    <row r="734" spans="1:2" x14ac:dyDescent="0.25">
      <c r="A734" s="8" t="s">
        <v>762</v>
      </c>
      <c r="B734" s="8" t="s">
        <v>481</v>
      </c>
    </row>
    <row r="735" spans="1:2" x14ac:dyDescent="0.25">
      <c r="A735" s="8" t="s">
        <v>763</v>
      </c>
      <c r="B735" s="8" t="s">
        <v>481</v>
      </c>
    </row>
    <row r="736" spans="1:2" x14ac:dyDescent="0.25">
      <c r="A736" s="8" t="s">
        <v>764</v>
      </c>
      <c r="B736" s="8" t="s">
        <v>481</v>
      </c>
    </row>
    <row r="737" spans="1:2" x14ac:dyDescent="0.25">
      <c r="A737" s="8" t="s">
        <v>765</v>
      </c>
      <c r="B737" s="8" t="s">
        <v>481</v>
      </c>
    </row>
    <row r="738" spans="1:2" x14ac:dyDescent="0.25">
      <c r="A738" s="8" t="s">
        <v>766</v>
      </c>
      <c r="B738" s="8" t="s">
        <v>481</v>
      </c>
    </row>
    <row r="739" spans="1:2" x14ac:dyDescent="0.25">
      <c r="A739" s="8" t="s">
        <v>767</v>
      </c>
      <c r="B739" s="8" t="s">
        <v>481</v>
      </c>
    </row>
    <row r="740" spans="1:2" x14ac:dyDescent="0.25">
      <c r="A740" s="8" t="s">
        <v>768</v>
      </c>
      <c r="B740" s="8" t="s">
        <v>481</v>
      </c>
    </row>
    <row r="741" spans="1:2" x14ac:dyDescent="0.25">
      <c r="A741" s="8" t="s">
        <v>769</v>
      </c>
      <c r="B741" s="8" t="s">
        <v>481</v>
      </c>
    </row>
    <row r="742" spans="1:2" x14ac:dyDescent="0.25">
      <c r="A742" s="9" t="s">
        <v>770</v>
      </c>
      <c r="B742" s="9" t="s">
        <v>481</v>
      </c>
    </row>
    <row r="743" spans="1:2" x14ac:dyDescent="0.25">
      <c r="A743" s="9" t="s">
        <v>771</v>
      </c>
      <c r="B743" s="9" t="s">
        <v>481</v>
      </c>
    </row>
    <row r="744" spans="1:2" x14ac:dyDescent="0.25">
      <c r="A744" s="8" t="s">
        <v>772</v>
      </c>
      <c r="B744" s="8" t="s">
        <v>481</v>
      </c>
    </row>
    <row r="745" spans="1:2" x14ac:dyDescent="0.25">
      <c r="A745" s="9" t="s">
        <v>773</v>
      </c>
      <c r="B745" s="9" t="s">
        <v>481</v>
      </c>
    </row>
    <row r="746" spans="1:2" x14ac:dyDescent="0.25">
      <c r="A746" s="8" t="s">
        <v>774</v>
      </c>
      <c r="B746" s="8" t="s">
        <v>481</v>
      </c>
    </row>
    <row r="747" spans="1:2" x14ac:dyDescent="0.25">
      <c r="A747" s="9" t="s">
        <v>775</v>
      </c>
      <c r="B747" s="9" t="s">
        <v>481</v>
      </c>
    </row>
    <row r="748" spans="1:2" x14ac:dyDescent="0.25">
      <c r="A748" s="8" t="s">
        <v>776</v>
      </c>
      <c r="B748" s="8" t="s">
        <v>481</v>
      </c>
    </row>
    <row r="749" spans="1:2" x14ac:dyDescent="0.25">
      <c r="A749" s="8" t="s">
        <v>777</v>
      </c>
      <c r="B749" s="8" t="s">
        <v>481</v>
      </c>
    </row>
    <row r="750" spans="1:2" x14ac:dyDescent="0.25">
      <c r="A750" s="9" t="s">
        <v>778</v>
      </c>
      <c r="B750" s="9" t="s">
        <v>481</v>
      </c>
    </row>
    <row r="751" spans="1:2" x14ac:dyDescent="0.25">
      <c r="A751" s="8" t="s">
        <v>779</v>
      </c>
      <c r="B751" s="8" t="s">
        <v>481</v>
      </c>
    </row>
    <row r="752" spans="1:2" x14ac:dyDescent="0.25">
      <c r="A752" s="8" t="s">
        <v>780</v>
      </c>
      <c r="B752" s="8" t="s">
        <v>481</v>
      </c>
    </row>
    <row r="753" spans="1:2" x14ac:dyDescent="0.25">
      <c r="A753" s="9" t="s">
        <v>781</v>
      </c>
      <c r="B753" s="9" t="s">
        <v>481</v>
      </c>
    </row>
    <row r="754" spans="1:2" x14ac:dyDescent="0.25">
      <c r="A754" s="9" t="s">
        <v>782</v>
      </c>
      <c r="B754" s="9" t="s">
        <v>481</v>
      </c>
    </row>
    <row r="755" spans="1:2" x14ac:dyDescent="0.25">
      <c r="A755" s="8" t="s">
        <v>783</v>
      </c>
      <c r="B755" s="8" t="s">
        <v>481</v>
      </c>
    </row>
    <row r="756" spans="1:2" x14ac:dyDescent="0.25">
      <c r="A756" s="8" t="s">
        <v>784</v>
      </c>
      <c r="B756" s="8" t="s">
        <v>481</v>
      </c>
    </row>
    <row r="757" spans="1:2" x14ac:dyDescent="0.25">
      <c r="A757" s="9" t="s">
        <v>785</v>
      </c>
      <c r="B757" s="9" t="s">
        <v>481</v>
      </c>
    </row>
    <row r="758" spans="1:2" x14ac:dyDescent="0.25">
      <c r="A758" s="8" t="s">
        <v>786</v>
      </c>
      <c r="B758" s="8" t="s">
        <v>481</v>
      </c>
    </row>
    <row r="759" spans="1:2" x14ac:dyDescent="0.25">
      <c r="A759" s="9" t="s">
        <v>787</v>
      </c>
      <c r="B759" s="9" t="s">
        <v>481</v>
      </c>
    </row>
    <row r="760" spans="1:2" x14ac:dyDescent="0.25">
      <c r="A760" s="8" t="s">
        <v>788</v>
      </c>
      <c r="B760" s="8" t="s">
        <v>481</v>
      </c>
    </row>
    <row r="761" spans="1:2" x14ac:dyDescent="0.25">
      <c r="A761" s="8" t="s">
        <v>789</v>
      </c>
      <c r="B761" s="8" t="s">
        <v>481</v>
      </c>
    </row>
    <row r="762" spans="1:2" x14ac:dyDescent="0.25">
      <c r="A762" s="9" t="s">
        <v>790</v>
      </c>
      <c r="B762" s="9" t="s">
        <v>481</v>
      </c>
    </row>
    <row r="763" spans="1:2" x14ac:dyDescent="0.25">
      <c r="A763" s="8" t="s">
        <v>791</v>
      </c>
      <c r="B763" s="8" t="s">
        <v>481</v>
      </c>
    </row>
    <row r="764" spans="1:2" x14ac:dyDescent="0.25">
      <c r="A764" s="8" t="s">
        <v>792</v>
      </c>
      <c r="B764" s="8" t="s">
        <v>481</v>
      </c>
    </row>
    <row r="765" spans="1:2" x14ac:dyDescent="0.25">
      <c r="A765" s="8" t="s">
        <v>793</v>
      </c>
      <c r="B765" s="8" t="s">
        <v>481</v>
      </c>
    </row>
    <row r="766" spans="1:2" x14ac:dyDescent="0.25">
      <c r="A766" s="9" t="s">
        <v>794</v>
      </c>
      <c r="B766" s="9" t="s">
        <v>481</v>
      </c>
    </row>
    <row r="767" spans="1:2" x14ac:dyDescent="0.25">
      <c r="A767" s="9" t="s">
        <v>795</v>
      </c>
      <c r="B767" s="9" t="s">
        <v>481</v>
      </c>
    </row>
    <row r="768" spans="1:2" x14ac:dyDescent="0.25">
      <c r="A768" s="9" t="s">
        <v>796</v>
      </c>
      <c r="B768" s="9" t="s">
        <v>481</v>
      </c>
    </row>
    <row r="769" spans="1:2" x14ac:dyDescent="0.25">
      <c r="A769" s="9" t="s">
        <v>797</v>
      </c>
      <c r="B769" s="9" t="s">
        <v>481</v>
      </c>
    </row>
    <row r="770" spans="1:2" x14ac:dyDescent="0.25">
      <c r="A770" s="8" t="s">
        <v>798</v>
      </c>
      <c r="B770" s="8" t="s">
        <v>481</v>
      </c>
    </row>
    <row r="771" spans="1:2" x14ac:dyDescent="0.25">
      <c r="A771" s="8" t="s">
        <v>799</v>
      </c>
      <c r="B771" s="8" t="s">
        <v>481</v>
      </c>
    </row>
    <row r="772" spans="1:2" x14ac:dyDescent="0.25">
      <c r="A772" s="8" t="s">
        <v>800</v>
      </c>
      <c r="B772" s="8" t="s">
        <v>481</v>
      </c>
    </row>
    <row r="773" spans="1:2" x14ac:dyDescent="0.25">
      <c r="A773" s="8" t="s">
        <v>801</v>
      </c>
      <c r="B773" s="8" t="s">
        <v>481</v>
      </c>
    </row>
    <row r="774" spans="1:2" x14ac:dyDescent="0.25">
      <c r="A774" s="8" t="s">
        <v>802</v>
      </c>
      <c r="B774" s="8" t="s">
        <v>481</v>
      </c>
    </row>
    <row r="775" spans="1:2" x14ac:dyDescent="0.25">
      <c r="A775" s="9" t="s">
        <v>803</v>
      </c>
      <c r="B775" s="9" t="s">
        <v>481</v>
      </c>
    </row>
    <row r="776" spans="1:2" x14ac:dyDescent="0.25">
      <c r="A776" s="8" t="s">
        <v>804</v>
      </c>
      <c r="B776" s="8" t="s">
        <v>481</v>
      </c>
    </row>
    <row r="777" spans="1:2" x14ac:dyDescent="0.25">
      <c r="A777" s="9" t="s">
        <v>805</v>
      </c>
      <c r="B777" s="9" t="s">
        <v>481</v>
      </c>
    </row>
    <row r="778" spans="1:2" x14ac:dyDescent="0.25">
      <c r="A778" s="8" t="s">
        <v>806</v>
      </c>
      <c r="B778" s="8" t="s">
        <v>481</v>
      </c>
    </row>
    <row r="779" spans="1:2" x14ac:dyDescent="0.25">
      <c r="A779" s="8" t="s">
        <v>807</v>
      </c>
      <c r="B779" s="8" t="s">
        <v>481</v>
      </c>
    </row>
    <row r="780" spans="1:2" x14ac:dyDescent="0.25">
      <c r="A780" s="8" t="s">
        <v>808</v>
      </c>
      <c r="B780" s="8" t="s">
        <v>481</v>
      </c>
    </row>
    <row r="781" spans="1:2" x14ac:dyDescent="0.25">
      <c r="A781" s="8" t="s">
        <v>809</v>
      </c>
      <c r="B781" s="8" t="s">
        <v>481</v>
      </c>
    </row>
    <row r="782" spans="1:2" x14ac:dyDescent="0.25">
      <c r="A782" s="9" t="s">
        <v>810</v>
      </c>
      <c r="B782" s="9" t="s">
        <v>481</v>
      </c>
    </row>
    <row r="783" spans="1:2" x14ac:dyDescent="0.25">
      <c r="A783" s="9" t="s">
        <v>811</v>
      </c>
      <c r="B783" s="9" t="s">
        <v>481</v>
      </c>
    </row>
    <row r="784" spans="1:2" x14ac:dyDescent="0.25">
      <c r="A784" s="8" t="s">
        <v>812</v>
      </c>
      <c r="B784" s="8" t="s">
        <v>481</v>
      </c>
    </row>
    <row r="785" spans="1:2" x14ac:dyDescent="0.25">
      <c r="A785" s="8" t="s">
        <v>813</v>
      </c>
      <c r="B785" s="8" t="s">
        <v>481</v>
      </c>
    </row>
    <row r="786" spans="1:2" x14ac:dyDescent="0.25">
      <c r="A786" s="8" t="s">
        <v>814</v>
      </c>
      <c r="B786" s="8" t="s">
        <v>481</v>
      </c>
    </row>
    <row r="787" spans="1:2" x14ac:dyDescent="0.25">
      <c r="A787" s="9" t="s">
        <v>815</v>
      </c>
      <c r="B787" s="9" t="s">
        <v>481</v>
      </c>
    </row>
    <row r="788" spans="1:2" x14ac:dyDescent="0.25">
      <c r="A788" s="9" t="s">
        <v>816</v>
      </c>
      <c r="B788" s="9" t="s">
        <v>481</v>
      </c>
    </row>
    <row r="789" spans="1:2" x14ac:dyDescent="0.25">
      <c r="A789" s="9" t="s">
        <v>817</v>
      </c>
      <c r="B789" s="9" t="s">
        <v>481</v>
      </c>
    </row>
    <row r="790" spans="1:2" x14ac:dyDescent="0.25">
      <c r="A790" s="8" t="s">
        <v>818</v>
      </c>
      <c r="B790" s="8" t="s">
        <v>481</v>
      </c>
    </row>
    <row r="791" spans="1:2" x14ac:dyDescent="0.25">
      <c r="A791" s="8" t="s">
        <v>819</v>
      </c>
      <c r="B791" s="8" t="s">
        <v>481</v>
      </c>
    </row>
    <row r="792" spans="1:2" x14ac:dyDescent="0.25">
      <c r="A792" s="9" t="s">
        <v>820</v>
      </c>
      <c r="B792" s="9" t="s">
        <v>481</v>
      </c>
    </row>
    <row r="793" spans="1:2" x14ac:dyDescent="0.25">
      <c r="A793" s="9" t="s">
        <v>821</v>
      </c>
      <c r="B793" s="9" t="s">
        <v>481</v>
      </c>
    </row>
    <row r="794" spans="1:2" x14ac:dyDescent="0.25">
      <c r="A794" s="8" t="s">
        <v>822</v>
      </c>
      <c r="B794" s="8" t="s">
        <v>481</v>
      </c>
    </row>
    <row r="795" spans="1:2" x14ac:dyDescent="0.25">
      <c r="A795" s="8" t="s">
        <v>823</v>
      </c>
      <c r="B795" s="8" t="s">
        <v>481</v>
      </c>
    </row>
    <row r="796" spans="1:2" x14ac:dyDescent="0.25">
      <c r="A796" s="8" t="s">
        <v>824</v>
      </c>
      <c r="B796" s="8" t="s">
        <v>481</v>
      </c>
    </row>
    <row r="797" spans="1:2" x14ac:dyDescent="0.25">
      <c r="A797" s="8" t="s">
        <v>825</v>
      </c>
      <c r="B797" s="8" t="s">
        <v>481</v>
      </c>
    </row>
    <row r="798" spans="1:2" x14ac:dyDescent="0.25">
      <c r="A798" s="8" t="s">
        <v>826</v>
      </c>
      <c r="B798" s="8" t="s">
        <v>481</v>
      </c>
    </row>
    <row r="799" spans="1:2" x14ac:dyDescent="0.25">
      <c r="A799" s="8" t="s">
        <v>827</v>
      </c>
      <c r="B799" s="8" t="s">
        <v>481</v>
      </c>
    </row>
    <row r="800" spans="1:2" x14ac:dyDescent="0.25">
      <c r="A800" s="8" t="s">
        <v>828</v>
      </c>
      <c r="B800" s="8" t="s">
        <v>481</v>
      </c>
    </row>
    <row r="801" spans="1:2" x14ac:dyDescent="0.25">
      <c r="A801" s="8" t="s">
        <v>829</v>
      </c>
      <c r="B801" s="8" t="s">
        <v>481</v>
      </c>
    </row>
    <row r="802" spans="1:2" x14ac:dyDescent="0.25">
      <c r="A802" s="8" t="s">
        <v>830</v>
      </c>
      <c r="B802" s="8" t="s">
        <v>481</v>
      </c>
    </row>
    <row r="803" spans="1:2" x14ac:dyDescent="0.25">
      <c r="A803" s="8" t="s">
        <v>831</v>
      </c>
      <c r="B803" s="8" t="s">
        <v>481</v>
      </c>
    </row>
    <row r="804" spans="1:2" x14ac:dyDescent="0.25">
      <c r="A804" s="8" t="s">
        <v>832</v>
      </c>
      <c r="B804" s="8" t="s">
        <v>481</v>
      </c>
    </row>
    <row r="805" spans="1:2" x14ac:dyDescent="0.25">
      <c r="A805" s="9" t="s">
        <v>833</v>
      </c>
      <c r="B805" s="9" t="s">
        <v>481</v>
      </c>
    </row>
    <row r="806" spans="1:2" x14ac:dyDescent="0.25">
      <c r="A806" s="9" t="s">
        <v>834</v>
      </c>
      <c r="B806" s="9" t="s">
        <v>481</v>
      </c>
    </row>
    <row r="807" spans="1:2" x14ac:dyDescent="0.25">
      <c r="A807" s="9" t="s">
        <v>835</v>
      </c>
      <c r="B807" s="9" t="s">
        <v>481</v>
      </c>
    </row>
    <row r="808" spans="1:2" x14ac:dyDescent="0.25">
      <c r="A808" s="8" t="s">
        <v>836</v>
      </c>
      <c r="B808" s="8" t="s">
        <v>481</v>
      </c>
    </row>
    <row r="809" spans="1:2" x14ac:dyDescent="0.25">
      <c r="A809" s="9" t="s">
        <v>837</v>
      </c>
      <c r="B809" s="9" t="s">
        <v>481</v>
      </c>
    </row>
    <row r="810" spans="1:2" x14ac:dyDescent="0.25">
      <c r="A810" s="8" t="s">
        <v>838</v>
      </c>
      <c r="B810" s="8" t="s">
        <v>481</v>
      </c>
    </row>
    <row r="811" spans="1:2" x14ac:dyDescent="0.25">
      <c r="A811" s="8" t="s">
        <v>839</v>
      </c>
      <c r="B811" s="8" t="s">
        <v>481</v>
      </c>
    </row>
    <row r="812" spans="1:2" x14ac:dyDescent="0.25">
      <c r="A812" s="8" t="s">
        <v>840</v>
      </c>
      <c r="B812" s="8" t="s">
        <v>481</v>
      </c>
    </row>
    <row r="813" spans="1:2" x14ac:dyDescent="0.25">
      <c r="A813" s="8" t="s">
        <v>841</v>
      </c>
      <c r="B813" s="8" t="s">
        <v>481</v>
      </c>
    </row>
    <row r="814" spans="1:2" x14ac:dyDescent="0.25">
      <c r="A814" s="9" t="s">
        <v>842</v>
      </c>
      <c r="B814" s="9" t="s">
        <v>481</v>
      </c>
    </row>
    <row r="815" spans="1:2" x14ac:dyDescent="0.25">
      <c r="A815" s="9" t="s">
        <v>843</v>
      </c>
      <c r="B815" s="9" t="s">
        <v>481</v>
      </c>
    </row>
    <row r="816" spans="1:2" x14ac:dyDescent="0.25">
      <c r="A816" s="8" t="s">
        <v>844</v>
      </c>
      <c r="B816" s="8" t="s">
        <v>481</v>
      </c>
    </row>
    <row r="817" spans="1:2" x14ac:dyDescent="0.25">
      <c r="A817" s="8" t="s">
        <v>845</v>
      </c>
      <c r="B817" s="8" t="s">
        <v>481</v>
      </c>
    </row>
    <row r="818" spans="1:2" x14ac:dyDescent="0.25">
      <c r="A818" s="8" t="s">
        <v>846</v>
      </c>
      <c r="B818" s="8" t="s">
        <v>481</v>
      </c>
    </row>
    <row r="819" spans="1:2" x14ac:dyDescent="0.25">
      <c r="A819" s="8" t="s">
        <v>847</v>
      </c>
      <c r="B819" s="8" t="s">
        <v>481</v>
      </c>
    </row>
    <row r="820" spans="1:2" x14ac:dyDescent="0.25">
      <c r="A820" s="8" t="s">
        <v>848</v>
      </c>
      <c r="B820" s="8" t="s">
        <v>481</v>
      </c>
    </row>
    <row r="821" spans="1:2" x14ac:dyDescent="0.25">
      <c r="A821" s="9" t="s">
        <v>849</v>
      </c>
      <c r="B821" s="9" t="s">
        <v>481</v>
      </c>
    </row>
    <row r="822" spans="1:2" x14ac:dyDescent="0.25">
      <c r="A822" s="8" t="s">
        <v>850</v>
      </c>
      <c r="B822" s="8" t="s">
        <v>481</v>
      </c>
    </row>
    <row r="823" spans="1:2" x14ac:dyDescent="0.25">
      <c r="A823" s="9" t="s">
        <v>851</v>
      </c>
      <c r="B823" s="9" t="s">
        <v>481</v>
      </c>
    </row>
    <row r="824" spans="1:2" x14ac:dyDescent="0.25">
      <c r="A824" s="8" t="s">
        <v>852</v>
      </c>
      <c r="B824" s="8" t="s">
        <v>481</v>
      </c>
    </row>
    <row r="825" spans="1:2" x14ac:dyDescent="0.25">
      <c r="A825" s="8" t="s">
        <v>853</v>
      </c>
      <c r="B825" s="8" t="s">
        <v>481</v>
      </c>
    </row>
    <row r="826" spans="1:2" x14ac:dyDescent="0.25">
      <c r="A826" s="8" t="s">
        <v>854</v>
      </c>
      <c r="B826" s="8" t="s">
        <v>490</v>
      </c>
    </row>
    <row r="827" spans="1:2" x14ac:dyDescent="0.25">
      <c r="A827" s="9" t="s">
        <v>855</v>
      </c>
      <c r="B827" s="9" t="s">
        <v>493</v>
      </c>
    </row>
    <row r="828" spans="1:2" x14ac:dyDescent="0.25">
      <c r="A828" s="8" t="s">
        <v>856</v>
      </c>
      <c r="B828" s="8" t="s">
        <v>493</v>
      </c>
    </row>
    <row r="829" spans="1:2" x14ac:dyDescent="0.25">
      <c r="A829" s="8" t="s">
        <v>857</v>
      </c>
      <c r="B829" s="8" t="s">
        <v>493</v>
      </c>
    </row>
    <row r="830" spans="1:2" x14ac:dyDescent="0.25">
      <c r="A830" s="8" t="s">
        <v>858</v>
      </c>
      <c r="B830" s="8" t="s">
        <v>493</v>
      </c>
    </row>
    <row r="831" spans="1:2" x14ac:dyDescent="0.25">
      <c r="A831" s="9" t="s">
        <v>859</v>
      </c>
      <c r="B831" s="9" t="s">
        <v>493</v>
      </c>
    </row>
    <row r="832" spans="1:2" x14ac:dyDescent="0.25">
      <c r="A832" s="9" t="s">
        <v>860</v>
      </c>
      <c r="B832" s="9" t="s">
        <v>493</v>
      </c>
    </row>
    <row r="833" spans="1:2" x14ac:dyDescent="0.25">
      <c r="A833" s="8" t="s">
        <v>861</v>
      </c>
      <c r="B833" s="8" t="s">
        <v>493</v>
      </c>
    </row>
    <row r="834" spans="1:2" x14ac:dyDescent="0.25">
      <c r="A834" s="8" t="s">
        <v>862</v>
      </c>
      <c r="B834" s="8" t="s">
        <v>493</v>
      </c>
    </row>
    <row r="835" spans="1:2" x14ac:dyDescent="0.25">
      <c r="A835" s="9" t="s">
        <v>863</v>
      </c>
      <c r="B835" s="9" t="s">
        <v>490</v>
      </c>
    </row>
    <row r="836" spans="1:2" x14ac:dyDescent="0.25">
      <c r="A836" s="9" t="s">
        <v>864</v>
      </c>
      <c r="B836" s="9" t="s">
        <v>490</v>
      </c>
    </row>
    <row r="837" spans="1:2" x14ac:dyDescent="0.25">
      <c r="A837" s="9" t="s">
        <v>865</v>
      </c>
      <c r="B837" s="9" t="s">
        <v>490</v>
      </c>
    </row>
    <row r="838" spans="1:2" x14ac:dyDescent="0.25">
      <c r="A838" s="9" t="s">
        <v>866</v>
      </c>
      <c r="B838" s="9" t="s">
        <v>490</v>
      </c>
    </row>
    <row r="839" spans="1:2" x14ac:dyDescent="0.25">
      <c r="A839" s="8" t="s">
        <v>867</v>
      </c>
      <c r="B839" s="8" t="s">
        <v>490</v>
      </c>
    </row>
    <row r="840" spans="1:2" x14ac:dyDescent="0.25">
      <c r="A840" s="9" t="s">
        <v>868</v>
      </c>
      <c r="B840" s="9" t="s">
        <v>493</v>
      </c>
    </row>
    <row r="841" spans="1:2" x14ac:dyDescent="0.25">
      <c r="A841" s="8" t="s">
        <v>869</v>
      </c>
      <c r="B841" s="8" t="s">
        <v>493</v>
      </c>
    </row>
    <row r="842" spans="1:2" x14ac:dyDescent="0.25">
      <c r="A842" s="8" t="s">
        <v>870</v>
      </c>
      <c r="B842" s="8" t="s">
        <v>490</v>
      </c>
    </row>
    <row r="843" spans="1:2" x14ac:dyDescent="0.25">
      <c r="A843" s="9" t="s">
        <v>871</v>
      </c>
      <c r="B843" s="9" t="s">
        <v>493</v>
      </c>
    </row>
    <row r="844" spans="1:2" x14ac:dyDescent="0.25">
      <c r="A844" s="8" t="s">
        <v>872</v>
      </c>
      <c r="B844" s="8" t="s">
        <v>493</v>
      </c>
    </row>
    <row r="845" spans="1:2" x14ac:dyDescent="0.25">
      <c r="A845" s="8" t="s">
        <v>873</v>
      </c>
      <c r="B845" s="8" t="s">
        <v>493</v>
      </c>
    </row>
    <row r="846" spans="1:2" x14ac:dyDescent="0.25">
      <c r="A846" s="8" t="s">
        <v>874</v>
      </c>
      <c r="B846" s="8" t="s">
        <v>493</v>
      </c>
    </row>
    <row r="847" spans="1:2" x14ac:dyDescent="0.25">
      <c r="A847" s="8" t="s">
        <v>875</v>
      </c>
      <c r="B847" s="8" t="s">
        <v>493</v>
      </c>
    </row>
    <row r="848" spans="1:2" x14ac:dyDescent="0.25">
      <c r="A848" s="9" t="s">
        <v>876</v>
      </c>
      <c r="B848" s="9" t="s">
        <v>493</v>
      </c>
    </row>
    <row r="849" spans="1:2" x14ac:dyDescent="0.25">
      <c r="A849" s="9" t="s">
        <v>877</v>
      </c>
      <c r="B849" s="9" t="s">
        <v>493</v>
      </c>
    </row>
    <row r="850" spans="1:2" x14ac:dyDescent="0.25">
      <c r="A850" s="8" t="s">
        <v>878</v>
      </c>
      <c r="B850" s="8" t="s">
        <v>493</v>
      </c>
    </row>
    <row r="851" spans="1:2" x14ac:dyDescent="0.25">
      <c r="A851" s="9" t="s">
        <v>879</v>
      </c>
      <c r="B851" s="9" t="s">
        <v>490</v>
      </c>
    </row>
    <row r="852" spans="1:2" x14ac:dyDescent="0.25">
      <c r="A852" s="9" t="s">
        <v>880</v>
      </c>
      <c r="B852" s="9" t="s">
        <v>493</v>
      </c>
    </row>
    <row r="853" spans="1:2" x14ac:dyDescent="0.25">
      <c r="A853" s="8" t="s">
        <v>881</v>
      </c>
      <c r="B853" s="8" t="s">
        <v>493</v>
      </c>
    </row>
    <row r="854" spans="1:2" x14ac:dyDescent="0.25">
      <c r="A854" s="8" t="s">
        <v>882</v>
      </c>
      <c r="B854" s="8" t="s">
        <v>490</v>
      </c>
    </row>
    <row r="855" spans="1:2" x14ac:dyDescent="0.25">
      <c r="A855" s="9" t="s">
        <v>883</v>
      </c>
      <c r="B855" s="9" t="s">
        <v>493</v>
      </c>
    </row>
    <row r="856" spans="1:2" x14ac:dyDescent="0.25">
      <c r="A856" s="8" t="s">
        <v>884</v>
      </c>
      <c r="B856" s="8" t="s">
        <v>493</v>
      </c>
    </row>
    <row r="857" spans="1:2" x14ac:dyDescent="0.25">
      <c r="A857" s="8" t="s">
        <v>885</v>
      </c>
      <c r="B857" s="8" t="s">
        <v>490</v>
      </c>
    </row>
    <row r="858" spans="1:2" x14ac:dyDescent="0.25">
      <c r="A858" s="9" t="s">
        <v>886</v>
      </c>
      <c r="B858" s="9" t="s">
        <v>490</v>
      </c>
    </row>
    <row r="859" spans="1:2" x14ac:dyDescent="0.25">
      <c r="A859" s="9" t="s">
        <v>887</v>
      </c>
      <c r="B859" s="9" t="s">
        <v>490</v>
      </c>
    </row>
    <row r="860" spans="1:2" x14ac:dyDescent="0.25">
      <c r="A860" s="9" t="s">
        <v>888</v>
      </c>
      <c r="B860" s="9" t="s">
        <v>493</v>
      </c>
    </row>
    <row r="861" spans="1:2" x14ac:dyDescent="0.25">
      <c r="A861" s="9" t="s">
        <v>889</v>
      </c>
      <c r="B861" s="9" t="s">
        <v>481</v>
      </c>
    </row>
    <row r="862" spans="1:2" x14ac:dyDescent="0.25">
      <c r="A862" s="8" t="s">
        <v>890</v>
      </c>
      <c r="B862" s="8" t="s">
        <v>481</v>
      </c>
    </row>
    <row r="863" spans="1:2" x14ac:dyDescent="0.25">
      <c r="A863" s="8" t="s">
        <v>891</v>
      </c>
      <c r="B863" s="8" t="s">
        <v>493</v>
      </c>
    </row>
    <row r="864" spans="1:2" x14ac:dyDescent="0.25">
      <c r="A864" s="9" t="s">
        <v>892</v>
      </c>
      <c r="B864" s="9" t="s">
        <v>493</v>
      </c>
    </row>
    <row r="865" spans="1:2" x14ac:dyDescent="0.25">
      <c r="A865" s="8" t="s">
        <v>893</v>
      </c>
      <c r="B865" s="8" t="s">
        <v>493</v>
      </c>
    </row>
    <row r="866" spans="1:2" x14ac:dyDescent="0.25">
      <c r="A866" s="8" t="s">
        <v>894</v>
      </c>
      <c r="B866" s="8" t="s">
        <v>493</v>
      </c>
    </row>
    <row r="867" spans="1:2" x14ac:dyDescent="0.25">
      <c r="A867" s="8" t="s">
        <v>895</v>
      </c>
      <c r="B867" s="8" t="s">
        <v>493</v>
      </c>
    </row>
    <row r="868" spans="1:2" x14ac:dyDescent="0.25">
      <c r="A868" s="8" t="s">
        <v>896</v>
      </c>
      <c r="B868" s="8" t="s">
        <v>493</v>
      </c>
    </row>
    <row r="869" spans="1:2" x14ac:dyDescent="0.25">
      <c r="A869" s="9" t="s">
        <v>897</v>
      </c>
      <c r="B869" s="9" t="s">
        <v>493</v>
      </c>
    </row>
    <row r="870" spans="1:2" x14ac:dyDescent="0.25">
      <c r="A870" s="8" t="s">
        <v>898</v>
      </c>
      <c r="B870" s="8" t="s">
        <v>493</v>
      </c>
    </row>
    <row r="871" spans="1:2" x14ac:dyDescent="0.25">
      <c r="A871" s="8" t="s">
        <v>899</v>
      </c>
      <c r="B871" s="8" t="s">
        <v>493</v>
      </c>
    </row>
    <row r="872" spans="1:2" x14ac:dyDescent="0.25">
      <c r="A872" s="8" t="s">
        <v>900</v>
      </c>
      <c r="B872" s="8" t="s">
        <v>493</v>
      </c>
    </row>
    <row r="873" spans="1:2" x14ac:dyDescent="0.25">
      <c r="A873" s="10" t="s">
        <v>901</v>
      </c>
      <c r="B873" s="8" t="s">
        <v>481</v>
      </c>
    </row>
    <row r="874" spans="1:2" x14ac:dyDescent="0.25">
      <c r="A874" s="9" t="s">
        <v>902</v>
      </c>
      <c r="B874" s="9" t="s">
        <v>481</v>
      </c>
    </row>
    <row r="875" spans="1:2" x14ac:dyDescent="0.25">
      <c r="A875" s="9" t="s">
        <v>903</v>
      </c>
      <c r="B875" s="9" t="s">
        <v>481</v>
      </c>
    </row>
    <row r="876" spans="1:2" x14ac:dyDescent="0.25">
      <c r="A876" s="9" t="s">
        <v>904</v>
      </c>
      <c r="B876" s="9" t="s">
        <v>481</v>
      </c>
    </row>
    <row r="877" spans="1:2" x14ac:dyDescent="0.25">
      <c r="A877" s="9" t="s">
        <v>905</v>
      </c>
      <c r="B877" s="9" t="s">
        <v>481</v>
      </c>
    </row>
    <row r="878" spans="1:2" x14ac:dyDescent="0.25">
      <c r="A878" s="9" t="s">
        <v>906</v>
      </c>
      <c r="B878" s="9" t="s">
        <v>481</v>
      </c>
    </row>
    <row r="879" spans="1:2" x14ac:dyDescent="0.25">
      <c r="A879" s="9" t="s">
        <v>907</v>
      </c>
      <c r="B879" s="9" t="s">
        <v>481</v>
      </c>
    </row>
    <row r="880" spans="1:2" x14ac:dyDescent="0.25">
      <c r="A880" s="8" t="s">
        <v>908</v>
      </c>
      <c r="B880" s="8" t="s">
        <v>481</v>
      </c>
    </row>
    <row r="881" spans="1:2" x14ac:dyDescent="0.25">
      <c r="A881" s="9" t="s">
        <v>909</v>
      </c>
      <c r="B881" s="9" t="s">
        <v>481</v>
      </c>
    </row>
    <row r="882" spans="1:2" x14ac:dyDescent="0.25">
      <c r="A882" s="8" t="s">
        <v>910</v>
      </c>
      <c r="B882" s="8" t="s">
        <v>481</v>
      </c>
    </row>
    <row r="883" spans="1:2" x14ac:dyDescent="0.25">
      <c r="A883" s="9" t="s">
        <v>911</v>
      </c>
      <c r="B883" s="9" t="s">
        <v>481</v>
      </c>
    </row>
    <row r="884" spans="1:2" x14ac:dyDescent="0.25">
      <c r="A884" s="8" t="s">
        <v>912</v>
      </c>
      <c r="B884" s="8" t="s">
        <v>481</v>
      </c>
    </row>
    <row r="885" spans="1:2" x14ac:dyDescent="0.25">
      <c r="A885" s="9" t="s">
        <v>913</v>
      </c>
      <c r="B885" s="9" t="s">
        <v>481</v>
      </c>
    </row>
    <row r="886" spans="1:2" x14ac:dyDescent="0.25">
      <c r="A886" s="9" t="s">
        <v>914</v>
      </c>
      <c r="B886" s="9" t="s">
        <v>481</v>
      </c>
    </row>
    <row r="887" spans="1:2" x14ac:dyDescent="0.25">
      <c r="A887" s="8" t="s">
        <v>915</v>
      </c>
      <c r="B887" s="8" t="s">
        <v>481</v>
      </c>
    </row>
    <row r="888" spans="1:2" x14ac:dyDescent="0.25">
      <c r="A888" s="8" t="s">
        <v>916</v>
      </c>
      <c r="B888" s="8" t="s">
        <v>481</v>
      </c>
    </row>
    <row r="889" spans="1:2" x14ac:dyDescent="0.25">
      <c r="A889" s="9" t="s">
        <v>917</v>
      </c>
      <c r="B889" s="9" t="s">
        <v>481</v>
      </c>
    </row>
    <row r="890" spans="1:2" x14ac:dyDescent="0.25">
      <c r="A890" s="8" t="s">
        <v>918</v>
      </c>
      <c r="B890" s="8" t="s">
        <v>481</v>
      </c>
    </row>
    <row r="891" spans="1:2" x14ac:dyDescent="0.25">
      <c r="A891" s="8" t="s">
        <v>919</v>
      </c>
      <c r="B891" s="8" t="s">
        <v>481</v>
      </c>
    </row>
    <row r="892" spans="1:2" x14ac:dyDescent="0.25">
      <c r="A892" s="8" t="s">
        <v>920</v>
      </c>
      <c r="B892" s="8" t="s">
        <v>481</v>
      </c>
    </row>
    <row r="893" spans="1:2" x14ac:dyDescent="0.25">
      <c r="A893" s="9" t="s">
        <v>921</v>
      </c>
      <c r="B893" s="9" t="s">
        <v>481</v>
      </c>
    </row>
    <row r="894" spans="1:2" x14ac:dyDescent="0.25">
      <c r="A894" s="8" t="s">
        <v>922</v>
      </c>
      <c r="B894" s="8" t="s">
        <v>481</v>
      </c>
    </row>
    <row r="895" spans="1:2" x14ac:dyDescent="0.25">
      <c r="A895" s="9" t="s">
        <v>923</v>
      </c>
      <c r="B895" s="9" t="s">
        <v>481</v>
      </c>
    </row>
    <row r="896" spans="1:2" x14ac:dyDescent="0.25">
      <c r="A896" s="9" t="s">
        <v>924</v>
      </c>
      <c r="B896" s="9" t="s">
        <v>481</v>
      </c>
    </row>
    <row r="897" spans="1:2" x14ac:dyDescent="0.25">
      <c r="A897" s="8" t="s">
        <v>925</v>
      </c>
      <c r="B897" s="8" t="s">
        <v>481</v>
      </c>
    </row>
    <row r="898" spans="1:2" x14ac:dyDescent="0.25">
      <c r="A898" s="8" t="s">
        <v>926</v>
      </c>
      <c r="B898" s="8" t="s">
        <v>481</v>
      </c>
    </row>
    <row r="899" spans="1:2" x14ac:dyDescent="0.25">
      <c r="A899" s="8" t="s">
        <v>927</v>
      </c>
      <c r="B899" s="8" t="s">
        <v>481</v>
      </c>
    </row>
    <row r="900" spans="1:2" x14ac:dyDescent="0.25">
      <c r="A900" s="8" t="s">
        <v>928</v>
      </c>
      <c r="B900" s="8" t="s">
        <v>481</v>
      </c>
    </row>
    <row r="901" spans="1:2" x14ac:dyDescent="0.25">
      <c r="A901" s="8" t="s">
        <v>929</v>
      </c>
      <c r="B901" s="8" t="s">
        <v>481</v>
      </c>
    </row>
    <row r="902" spans="1:2" x14ac:dyDescent="0.25">
      <c r="A902" s="9" t="s">
        <v>930</v>
      </c>
      <c r="B902" s="9" t="s">
        <v>481</v>
      </c>
    </row>
    <row r="903" spans="1:2" x14ac:dyDescent="0.25">
      <c r="A903" s="9" t="s">
        <v>931</v>
      </c>
      <c r="B903" s="9" t="s">
        <v>481</v>
      </c>
    </row>
    <row r="904" spans="1:2" x14ac:dyDescent="0.25">
      <c r="A904" s="8" t="s">
        <v>932</v>
      </c>
      <c r="B904" s="8" t="s">
        <v>481</v>
      </c>
    </row>
    <row r="905" spans="1:2" x14ac:dyDescent="0.25">
      <c r="A905" s="8" t="s">
        <v>933</v>
      </c>
      <c r="B905" s="8" t="s">
        <v>481</v>
      </c>
    </row>
    <row r="906" spans="1:2" x14ac:dyDescent="0.25">
      <c r="A906" s="9" t="s">
        <v>934</v>
      </c>
      <c r="B906" s="9" t="s">
        <v>481</v>
      </c>
    </row>
    <row r="907" spans="1:2" x14ac:dyDescent="0.25">
      <c r="A907" s="8" t="s">
        <v>935</v>
      </c>
      <c r="B907" s="8" t="s">
        <v>481</v>
      </c>
    </row>
    <row r="908" spans="1:2" x14ac:dyDescent="0.25">
      <c r="A908" s="8" t="s">
        <v>936</v>
      </c>
      <c r="B908" s="8" t="s">
        <v>481</v>
      </c>
    </row>
    <row r="909" spans="1:2" x14ac:dyDescent="0.25">
      <c r="A909" s="8" t="s">
        <v>937</v>
      </c>
      <c r="B909" s="8" t="s">
        <v>481</v>
      </c>
    </row>
    <row r="910" spans="1:2" x14ac:dyDescent="0.25">
      <c r="A910" s="8" t="s">
        <v>938</v>
      </c>
      <c r="B910" s="8" t="s">
        <v>481</v>
      </c>
    </row>
    <row r="911" spans="1:2" x14ac:dyDescent="0.25">
      <c r="A911" s="8" t="s">
        <v>939</v>
      </c>
      <c r="B911" s="8" t="s">
        <v>481</v>
      </c>
    </row>
    <row r="912" spans="1:2" x14ac:dyDescent="0.25">
      <c r="A912" s="8" t="s">
        <v>940</v>
      </c>
      <c r="B912" s="8" t="s">
        <v>481</v>
      </c>
    </row>
    <row r="913" spans="1:2" x14ac:dyDescent="0.25">
      <c r="A913" s="9" t="s">
        <v>941</v>
      </c>
      <c r="B913" s="9" t="s">
        <v>481</v>
      </c>
    </row>
    <row r="914" spans="1:2" x14ac:dyDescent="0.25">
      <c r="A914" s="8" t="s">
        <v>942</v>
      </c>
      <c r="B914" s="8" t="s">
        <v>481</v>
      </c>
    </row>
    <row r="915" spans="1:2" x14ac:dyDescent="0.25">
      <c r="A915" s="8" t="s">
        <v>943</v>
      </c>
      <c r="B915" s="8" t="s">
        <v>481</v>
      </c>
    </row>
    <row r="916" spans="1:2" x14ac:dyDescent="0.25">
      <c r="A916" s="8" t="s">
        <v>944</v>
      </c>
      <c r="B916" s="8" t="s">
        <v>481</v>
      </c>
    </row>
    <row r="917" spans="1:2" x14ac:dyDescent="0.25">
      <c r="A917" s="8" t="s">
        <v>945</v>
      </c>
      <c r="B917" s="8" t="s">
        <v>481</v>
      </c>
    </row>
    <row r="918" spans="1:2" x14ac:dyDescent="0.25">
      <c r="A918" s="9" t="s">
        <v>946</v>
      </c>
      <c r="B918" s="9" t="s">
        <v>481</v>
      </c>
    </row>
    <row r="919" spans="1:2" x14ac:dyDescent="0.25">
      <c r="A919" s="9" t="s">
        <v>947</v>
      </c>
      <c r="B919" s="9" t="s">
        <v>481</v>
      </c>
    </row>
    <row r="920" spans="1:2" x14ac:dyDescent="0.25">
      <c r="A920" s="9" t="s">
        <v>948</v>
      </c>
      <c r="B920" s="9" t="s">
        <v>481</v>
      </c>
    </row>
    <row r="921" spans="1:2" x14ac:dyDescent="0.25">
      <c r="A921" s="8" t="s">
        <v>949</v>
      </c>
      <c r="B921" s="8" t="s">
        <v>490</v>
      </c>
    </row>
    <row r="922" spans="1:2" x14ac:dyDescent="0.25">
      <c r="A922" s="8" t="s">
        <v>950</v>
      </c>
      <c r="B922" s="8" t="s">
        <v>490</v>
      </c>
    </row>
    <row r="923" spans="1:2" x14ac:dyDescent="0.25">
      <c r="A923" s="9" t="s">
        <v>951</v>
      </c>
      <c r="B923" s="9" t="s">
        <v>490</v>
      </c>
    </row>
    <row r="924" spans="1:2" x14ac:dyDescent="0.25">
      <c r="A924" s="9" t="s">
        <v>952</v>
      </c>
      <c r="B924" s="9" t="s">
        <v>490</v>
      </c>
    </row>
    <row r="925" spans="1:2" x14ac:dyDescent="0.25">
      <c r="A925" s="8" t="s">
        <v>953</v>
      </c>
      <c r="B925" s="8" t="s">
        <v>490</v>
      </c>
    </row>
    <row r="926" spans="1:2" x14ac:dyDescent="0.25">
      <c r="A926" s="9" t="s">
        <v>954</v>
      </c>
      <c r="B926" s="9" t="s">
        <v>490</v>
      </c>
    </row>
    <row r="927" spans="1:2" x14ac:dyDescent="0.25">
      <c r="A927" s="9" t="s">
        <v>955</v>
      </c>
      <c r="B927" s="9" t="s">
        <v>490</v>
      </c>
    </row>
    <row r="928" spans="1:2" x14ac:dyDescent="0.25">
      <c r="A928" s="8" t="s">
        <v>956</v>
      </c>
      <c r="B928" s="8" t="s">
        <v>490</v>
      </c>
    </row>
    <row r="929" spans="1:2" x14ac:dyDescent="0.25">
      <c r="A929" s="8" t="s">
        <v>957</v>
      </c>
      <c r="B929" s="8" t="s">
        <v>490</v>
      </c>
    </row>
    <row r="930" spans="1:2" x14ac:dyDescent="0.25">
      <c r="A930" s="8" t="s">
        <v>958</v>
      </c>
      <c r="B930" s="8" t="s">
        <v>490</v>
      </c>
    </row>
    <row r="931" spans="1:2" x14ac:dyDescent="0.25">
      <c r="A931" s="8" t="s">
        <v>959</v>
      </c>
      <c r="B931" s="8" t="s">
        <v>490</v>
      </c>
    </row>
    <row r="932" spans="1:2" x14ac:dyDescent="0.25">
      <c r="A932" s="8" t="s">
        <v>960</v>
      </c>
      <c r="B932" s="8" t="s">
        <v>490</v>
      </c>
    </row>
    <row r="933" spans="1:2" x14ac:dyDescent="0.25">
      <c r="A933" s="9" t="s">
        <v>961</v>
      </c>
      <c r="B933" s="9" t="s">
        <v>490</v>
      </c>
    </row>
    <row r="934" spans="1:2" x14ac:dyDescent="0.25">
      <c r="A934" s="8" t="s">
        <v>962</v>
      </c>
      <c r="B934" s="8" t="s">
        <v>490</v>
      </c>
    </row>
    <row r="935" spans="1:2" x14ac:dyDescent="0.25">
      <c r="A935" s="8" t="s">
        <v>963</v>
      </c>
      <c r="B935" s="8" t="s">
        <v>490</v>
      </c>
    </row>
    <row r="936" spans="1:2" x14ac:dyDescent="0.25">
      <c r="A936" s="8" t="s">
        <v>964</v>
      </c>
      <c r="B936" s="8" t="s">
        <v>490</v>
      </c>
    </row>
    <row r="937" spans="1:2" x14ac:dyDescent="0.25">
      <c r="A937" s="8" t="s">
        <v>965</v>
      </c>
      <c r="B937" s="8" t="s">
        <v>490</v>
      </c>
    </row>
    <row r="938" spans="1:2" x14ac:dyDescent="0.25">
      <c r="A938" s="9" t="s">
        <v>966</v>
      </c>
      <c r="B938" s="9" t="s">
        <v>490</v>
      </c>
    </row>
    <row r="939" spans="1:2" x14ac:dyDescent="0.25">
      <c r="A939" s="8" t="s">
        <v>967</v>
      </c>
      <c r="B939" s="8" t="s">
        <v>490</v>
      </c>
    </row>
    <row r="940" spans="1:2" x14ac:dyDescent="0.25">
      <c r="A940" s="8" t="s">
        <v>968</v>
      </c>
      <c r="B940" s="8" t="s">
        <v>490</v>
      </c>
    </row>
    <row r="941" spans="1:2" x14ac:dyDescent="0.25">
      <c r="A941" s="8" t="s">
        <v>969</v>
      </c>
      <c r="B941" s="8" t="s">
        <v>490</v>
      </c>
    </row>
    <row r="942" spans="1:2" x14ac:dyDescent="0.25">
      <c r="A942" s="8" t="s">
        <v>970</v>
      </c>
      <c r="B942" s="8" t="s">
        <v>490</v>
      </c>
    </row>
    <row r="943" spans="1:2" x14ac:dyDescent="0.25">
      <c r="A943" s="8" t="s">
        <v>971</v>
      </c>
      <c r="B943" s="8" t="s">
        <v>972</v>
      </c>
    </row>
    <row r="944" spans="1:2" x14ac:dyDescent="0.25">
      <c r="A944" s="9" t="s">
        <v>973</v>
      </c>
      <c r="B944" s="9" t="s">
        <v>481</v>
      </c>
    </row>
    <row r="945" spans="1:2" x14ac:dyDescent="0.25">
      <c r="A945" s="8" t="s">
        <v>974</v>
      </c>
      <c r="B945" s="8" t="s">
        <v>481</v>
      </c>
    </row>
    <row r="946" spans="1:2" x14ac:dyDescent="0.25">
      <c r="A946" s="9" t="s">
        <v>975</v>
      </c>
      <c r="B946" s="9" t="s">
        <v>481</v>
      </c>
    </row>
    <row r="947" spans="1:2" x14ac:dyDescent="0.25">
      <c r="A947" s="8" t="s">
        <v>976</v>
      </c>
      <c r="B947" s="8" t="s">
        <v>481</v>
      </c>
    </row>
    <row r="948" spans="1:2" x14ac:dyDescent="0.25">
      <c r="A948" s="8" t="s">
        <v>977</v>
      </c>
      <c r="B948" s="8" t="s">
        <v>481</v>
      </c>
    </row>
    <row r="949" spans="1:2" x14ac:dyDescent="0.25">
      <c r="A949" s="8" t="s">
        <v>978</v>
      </c>
      <c r="B949" s="8" t="s">
        <v>481</v>
      </c>
    </row>
    <row r="950" spans="1:2" x14ac:dyDescent="0.25">
      <c r="A950" s="9" t="s">
        <v>979</v>
      </c>
      <c r="B950" s="9" t="s">
        <v>481</v>
      </c>
    </row>
    <row r="951" spans="1:2" x14ac:dyDescent="0.25">
      <c r="A951" s="8" t="s">
        <v>980</v>
      </c>
      <c r="B951" s="8" t="s">
        <v>481</v>
      </c>
    </row>
    <row r="952" spans="1:2" x14ac:dyDescent="0.25">
      <c r="A952" s="9" t="s">
        <v>981</v>
      </c>
      <c r="B952" s="9" t="s">
        <v>481</v>
      </c>
    </row>
    <row r="953" spans="1:2" x14ac:dyDescent="0.25">
      <c r="A953" s="9" t="s">
        <v>982</v>
      </c>
      <c r="B953" s="9" t="s">
        <v>481</v>
      </c>
    </row>
    <row r="954" spans="1:2" x14ac:dyDescent="0.25">
      <c r="A954" s="8" t="s">
        <v>984</v>
      </c>
      <c r="B954" s="8" t="s">
        <v>481</v>
      </c>
    </row>
    <row r="955" spans="1:2" x14ac:dyDescent="0.25">
      <c r="A955" s="9" t="s">
        <v>985</v>
      </c>
      <c r="B955" s="9" t="s">
        <v>481</v>
      </c>
    </row>
    <row r="956" spans="1:2" x14ac:dyDescent="0.25">
      <c r="A956" s="8" t="s">
        <v>986</v>
      </c>
      <c r="B956" s="8" t="s">
        <v>481</v>
      </c>
    </row>
    <row r="957" spans="1:2" x14ac:dyDescent="0.25">
      <c r="A957" s="8" t="s">
        <v>987</v>
      </c>
      <c r="B957" s="8" t="s">
        <v>481</v>
      </c>
    </row>
    <row r="958" spans="1:2" x14ac:dyDescent="0.25">
      <c r="A958" s="8" t="s">
        <v>988</v>
      </c>
      <c r="B958" s="8" t="s">
        <v>481</v>
      </c>
    </row>
    <row r="959" spans="1:2" x14ac:dyDescent="0.25">
      <c r="A959" s="8" t="s">
        <v>989</v>
      </c>
      <c r="B959" s="8" t="s">
        <v>481</v>
      </c>
    </row>
    <row r="960" spans="1:2" x14ac:dyDescent="0.25">
      <c r="A960" s="8" t="s">
        <v>990</v>
      </c>
      <c r="B960" s="8" t="s">
        <v>481</v>
      </c>
    </row>
    <row r="961" spans="1:2" x14ac:dyDescent="0.25">
      <c r="A961" s="8" t="s">
        <v>991</v>
      </c>
      <c r="B961" s="8" t="s">
        <v>481</v>
      </c>
    </row>
    <row r="962" spans="1:2" x14ac:dyDescent="0.25">
      <c r="A962" s="9" t="s">
        <v>992</v>
      </c>
      <c r="B962" s="9" t="s">
        <v>481</v>
      </c>
    </row>
    <row r="963" spans="1:2" x14ac:dyDescent="0.25">
      <c r="A963" s="8" t="s">
        <v>993</v>
      </c>
      <c r="B963" s="8" t="s">
        <v>481</v>
      </c>
    </row>
    <row r="964" spans="1:2" x14ac:dyDescent="0.25">
      <c r="A964" s="8" t="s">
        <v>994</v>
      </c>
      <c r="B964" s="8" t="s">
        <v>481</v>
      </c>
    </row>
    <row r="965" spans="1:2" x14ac:dyDescent="0.25">
      <c r="A965" s="8" t="s">
        <v>995</v>
      </c>
      <c r="B965" s="8" t="s">
        <v>493</v>
      </c>
    </row>
    <row r="966" spans="1:2" x14ac:dyDescent="0.25">
      <c r="A966" s="9" t="s">
        <v>996</v>
      </c>
      <c r="B966" s="9" t="s">
        <v>490</v>
      </c>
    </row>
    <row r="967" spans="1:2" x14ac:dyDescent="0.25">
      <c r="A967" s="8" t="s">
        <v>997</v>
      </c>
      <c r="B967" s="8" t="s">
        <v>490</v>
      </c>
    </row>
    <row r="968" spans="1:2" x14ac:dyDescent="0.25">
      <c r="A968" s="8" t="s">
        <v>998</v>
      </c>
      <c r="B968" s="8" t="s">
        <v>490</v>
      </c>
    </row>
    <row r="969" spans="1:2" x14ac:dyDescent="0.25">
      <c r="A969" s="9" t="s">
        <v>999</v>
      </c>
      <c r="B969" s="9" t="s">
        <v>490</v>
      </c>
    </row>
    <row r="970" spans="1:2" x14ac:dyDescent="0.25">
      <c r="A970" s="9" t="s">
        <v>1000</v>
      </c>
      <c r="B970" s="9" t="s">
        <v>490</v>
      </c>
    </row>
    <row r="971" spans="1:2" x14ac:dyDescent="0.25">
      <c r="A971" s="9" t="s">
        <v>1001</v>
      </c>
      <c r="B971" s="9" t="s">
        <v>490</v>
      </c>
    </row>
    <row r="972" spans="1:2" x14ac:dyDescent="0.25">
      <c r="A972" s="9" t="s">
        <v>1002</v>
      </c>
      <c r="B972" s="9" t="s">
        <v>490</v>
      </c>
    </row>
    <row r="973" spans="1:2" x14ac:dyDescent="0.25">
      <c r="A973" s="9" t="s">
        <v>1003</v>
      </c>
      <c r="B973" s="9" t="s">
        <v>490</v>
      </c>
    </row>
    <row r="974" spans="1:2" x14ac:dyDescent="0.25">
      <c r="A974" s="8" t="s">
        <v>1004</v>
      </c>
      <c r="B974" s="8" t="s">
        <v>490</v>
      </c>
    </row>
    <row r="975" spans="1:2" x14ac:dyDescent="0.25">
      <c r="A975" s="8" t="s">
        <v>1005</v>
      </c>
      <c r="B975" s="8" t="s">
        <v>490</v>
      </c>
    </row>
    <row r="976" spans="1:2" x14ac:dyDescent="0.25">
      <c r="A976" s="9" t="s">
        <v>1006</v>
      </c>
      <c r="B976" s="9" t="s">
        <v>490</v>
      </c>
    </row>
    <row r="977" spans="1:2" x14ac:dyDescent="0.25">
      <c r="A977" s="8" t="s">
        <v>1007</v>
      </c>
      <c r="B977" s="8" t="s">
        <v>490</v>
      </c>
    </row>
    <row r="978" spans="1:2" x14ac:dyDescent="0.25">
      <c r="A978" s="8" t="s">
        <v>1008</v>
      </c>
      <c r="B978" s="8" t="s">
        <v>490</v>
      </c>
    </row>
    <row r="979" spans="1:2" x14ac:dyDescent="0.25">
      <c r="A979" s="8" t="s">
        <v>1009</v>
      </c>
      <c r="B979" s="8" t="s">
        <v>490</v>
      </c>
    </row>
    <row r="980" spans="1:2" x14ac:dyDescent="0.25">
      <c r="A980" s="9" t="s">
        <v>1010</v>
      </c>
      <c r="B980" s="9" t="s">
        <v>490</v>
      </c>
    </row>
    <row r="981" spans="1:2" x14ac:dyDescent="0.25">
      <c r="A981" s="9" t="s">
        <v>1011</v>
      </c>
      <c r="B981" s="9" t="s">
        <v>490</v>
      </c>
    </row>
    <row r="982" spans="1:2" x14ac:dyDescent="0.25">
      <c r="A982" s="8" t="s">
        <v>1012</v>
      </c>
      <c r="B982" s="8" t="s">
        <v>490</v>
      </c>
    </row>
    <row r="983" spans="1:2" x14ac:dyDescent="0.25">
      <c r="A983" s="9" t="s">
        <v>1013</v>
      </c>
      <c r="B983" s="9" t="s">
        <v>490</v>
      </c>
    </row>
    <row r="984" spans="1:2" x14ac:dyDescent="0.25">
      <c r="A984" s="8" t="s">
        <v>1014</v>
      </c>
      <c r="B984" s="8" t="s">
        <v>490</v>
      </c>
    </row>
    <row r="985" spans="1:2" x14ac:dyDescent="0.25">
      <c r="A985" s="8" t="s">
        <v>1015</v>
      </c>
      <c r="B985" s="8" t="s">
        <v>490</v>
      </c>
    </row>
    <row r="986" spans="1:2" x14ac:dyDescent="0.25">
      <c r="A986" s="9" t="s">
        <v>1016</v>
      </c>
      <c r="B986" s="9" t="s">
        <v>490</v>
      </c>
    </row>
    <row r="987" spans="1:2" x14ac:dyDescent="0.25">
      <c r="A987" s="8" t="s">
        <v>1017</v>
      </c>
      <c r="B987" s="8" t="s">
        <v>493</v>
      </c>
    </row>
    <row r="988" spans="1:2" x14ac:dyDescent="0.25">
      <c r="A988" s="8" t="s">
        <v>1018</v>
      </c>
      <c r="B988" s="8" t="s">
        <v>493</v>
      </c>
    </row>
    <row r="989" spans="1:2" x14ac:dyDescent="0.25">
      <c r="A989" s="8" t="s">
        <v>1019</v>
      </c>
      <c r="B989" s="8" t="s">
        <v>493</v>
      </c>
    </row>
    <row r="990" spans="1:2" x14ac:dyDescent="0.25">
      <c r="A990" s="9" t="s">
        <v>1020</v>
      </c>
      <c r="B990" s="9" t="s">
        <v>493</v>
      </c>
    </row>
    <row r="991" spans="1:2" x14ac:dyDescent="0.25">
      <c r="A991" s="9" t="s">
        <v>1021</v>
      </c>
      <c r="B991" s="9" t="s">
        <v>493</v>
      </c>
    </row>
    <row r="992" spans="1:2" x14ac:dyDescent="0.25">
      <c r="A992" s="8" t="s">
        <v>1022</v>
      </c>
      <c r="B992" s="8" t="s">
        <v>493</v>
      </c>
    </row>
    <row r="993" spans="1:2" x14ac:dyDescent="0.25">
      <c r="A993" s="8" t="s">
        <v>1023</v>
      </c>
      <c r="B993" s="8" t="s">
        <v>493</v>
      </c>
    </row>
    <row r="994" spans="1:2" x14ac:dyDescent="0.25">
      <c r="A994" s="8" t="s">
        <v>1024</v>
      </c>
      <c r="B994" s="8" t="s">
        <v>493</v>
      </c>
    </row>
    <row r="995" spans="1:2" x14ac:dyDescent="0.25">
      <c r="A995" s="9" t="s">
        <v>1025</v>
      </c>
      <c r="B995" s="9" t="s">
        <v>493</v>
      </c>
    </row>
    <row r="996" spans="1:2" x14ac:dyDescent="0.25">
      <c r="A996" s="8" t="s">
        <v>1026</v>
      </c>
      <c r="B996" s="8" t="s">
        <v>493</v>
      </c>
    </row>
    <row r="997" spans="1:2" x14ac:dyDescent="0.25">
      <c r="A997" s="8" t="s">
        <v>1027</v>
      </c>
      <c r="B997" s="8" t="s">
        <v>493</v>
      </c>
    </row>
    <row r="998" spans="1:2" x14ac:dyDescent="0.25">
      <c r="A998" s="9" t="s">
        <v>1028</v>
      </c>
      <c r="B998" s="9" t="s">
        <v>493</v>
      </c>
    </row>
    <row r="999" spans="1:2" x14ac:dyDescent="0.25">
      <c r="A999" s="8" t="s">
        <v>1029</v>
      </c>
      <c r="B999" s="8" t="s">
        <v>493</v>
      </c>
    </row>
    <row r="1000" spans="1:2" x14ac:dyDescent="0.25">
      <c r="A1000" s="9" t="s">
        <v>1030</v>
      </c>
      <c r="B1000" s="9" t="s">
        <v>493</v>
      </c>
    </row>
    <row r="1001" spans="1:2" x14ac:dyDescent="0.25">
      <c r="A1001" s="9" t="s">
        <v>1031</v>
      </c>
      <c r="B1001" s="9" t="s">
        <v>493</v>
      </c>
    </row>
    <row r="1002" spans="1:2" x14ac:dyDescent="0.25">
      <c r="A1002" s="9" t="s">
        <v>1032</v>
      </c>
      <c r="B1002" s="9" t="s">
        <v>493</v>
      </c>
    </row>
    <row r="1003" spans="1:2" x14ac:dyDescent="0.25">
      <c r="A1003" s="8" t="s">
        <v>1033</v>
      </c>
      <c r="B1003" s="8" t="s">
        <v>493</v>
      </c>
    </row>
    <row r="1004" spans="1:2" x14ac:dyDescent="0.25">
      <c r="A1004" s="8" t="s">
        <v>1034</v>
      </c>
      <c r="B1004" s="8" t="s">
        <v>493</v>
      </c>
    </row>
    <row r="1005" spans="1:2" x14ac:dyDescent="0.25">
      <c r="A1005" s="8" t="s">
        <v>1035</v>
      </c>
      <c r="B1005" s="8" t="s">
        <v>493</v>
      </c>
    </row>
    <row r="1006" spans="1:2" x14ac:dyDescent="0.25">
      <c r="A1006" s="9" t="s">
        <v>1036</v>
      </c>
      <c r="B1006" s="9" t="s">
        <v>481</v>
      </c>
    </row>
    <row r="1007" spans="1:2" x14ac:dyDescent="0.25">
      <c r="A1007" s="8" t="s">
        <v>1037</v>
      </c>
      <c r="B1007" s="8" t="s">
        <v>481</v>
      </c>
    </row>
    <row r="1008" spans="1:2" x14ac:dyDescent="0.25">
      <c r="A1008" s="9" t="s">
        <v>1038</v>
      </c>
      <c r="B1008" s="9" t="s">
        <v>481</v>
      </c>
    </row>
    <row r="1009" spans="1:2" x14ac:dyDescent="0.25">
      <c r="A1009" s="8" t="s">
        <v>1039</v>
      </c>
      <c r="B1009" s="8" t="s">
        <v>481</v>
      </c>
    </row>
    <row r="1010" spans="1:2" x14ac:dyDescent="0.25">
      <c r="A1010" s="8" t="s">
        <v>1040</v>
      </c>
      <c r="B1010" s="8" t="s">
        <v>481</v>
      </c>
    </row>
    <row r="1011" spans="1:2" x14ac:dyDescent="0.25">
      <c r="A1011" s="9" t="s">
        <v>1041</v>
      </c>
      <c r="B1011" s="9" t="s">
        <v>481</v>
      </c>
    </row>
    <row r="1012" spans="1:2" x14ac:dyDescent="0.25">
      <c r="A1012" s="8" t="s">
        <v>1042</v>
      </c>
      <c r="B1012" s="8" t="s">
        <v>481</v>
      </c>
    </row>
    <row r="1013" spans="1:2" x14ac:dyDescent="0.25">
      <c r="A1013" s="8" t="s">
        <v>1043</v>
      </c>
      <c r="B1013" s="8" t="s">
        <v>481</v>
      </c>
    </row>
    <row r="1014" spans="1:2" x14ac:dyDescent="0.25">
      <c r="A1014" s="9" t="s">
        <v>1044</v>
      </c>
      <c r="B1014" s="9" t="s">
        <v>481</v>
      </c>
    </row>
    <row r="1015" spans="1:2" x14ac:dyDescent="0.25">
      <c r="A1015" s="8" t="s">
        <v>1045</v>
      </c>
      <c r="B1015" s="8" t="s">
        <v>481</v>
      </c>
    </row>
    <row r="1016" spans="1:2" x14ac:dyDescent="0.25">
      <c r="A1016" s="8" t="s">
        <v>1046</v>
      </c>
      <c r="B1016" s="8" t="s">
        <v>481</v>
      </c>
    </row>
    <row r="1017" spans="1:2" x14ac:dyDescent="0.25">
      <c r="A1017" s="8" t="s">
        <v>1047</v>
      </c>
      <c r="B1017" s="8" t="s">
        <v>481</v>
      </c>
    </row>
    <row r="1018" spans="1:2" x14ac:dyDescent="0.25">
      <c r="A1018" s="8" t="s">
        <v>1048</v>
      </c>
      <c r="B1018" s="8" t="s">
        <v>490</v>
      </c>
    </row>
    <row r="1019" spans="1:2" x14ac:dyDescent="0.25">
      <c r="A1019" s="8" t="s">
        <v>1049</v>
      </c>
      <c r="B1019" s="8" t="s">
        <v>493</v>
      </c>
    </row>
    <row r="1020" spans="1:2" x14ac:dyDescent="0.25">
      <c r="A1020" s="9" t="s">
        <v>1050</v>
      </c>
      <c r="B1020" s="9" t="s">
        <v>493</v>
      </c>
    </row>
    <row r="1021" spans="1:2" x14ac:dyDescent="0.25">
      <c r="A1021" s="8" t="s">
        <v>1051</v>
      </c>
      <c r="B1021" s="8" t="s">
        <v>493</v>
      </c>
    </row>
    <row r="1022" spans="1:2" x14ac:dyDescent="0.25">
      <c r="A1022" s="9" t="s">
        <v>1052</v>
      </c>
      <c r="B1022" s="9" t="s">
        <v>493</v>
      </c>
    </row>
    <row r="1023" spans="1:2" x14ac:dyDescent="0.25">
      <c r="A1023" s="9" t="s">
        <v>1053</v>
      </c>
      <c r="B1023" s="9" t="s">
        <v>493</v>
      </c>
    </row>
    <row r="1024" spans="1:2" x14ac:dyDescent="0.25">
      <c r="A1024" s="9" t="s">
        <v>1054</v>
      </c>
      <c r="B1024" s="9" t="s">
        <v>493</v>
      </c>
    </row>
    <row r="1025" spans="1:2" x14ac:dyDescent="0.25">
      <c r="A1025" s="8" t="s">
        <v>1055</v>
      </c>
      <c r="B1025" s="8" t="s">
        <v>493</v>
      </c>
    </row>
    <row r="1026" spans="1:2" x14ac:dyDescent="0.25">
      <c r="A1026" s="9" t="s">
        <v>1056</v>
      </c>
      <c r="B1026" s="9" t="s">
        <v>493</v>
      </c>
    </row>
    <row r="1027" spans="1:2" x14ac:dyDescent="0.25">
      <c r="A1027" s="8" t="s">
        <v>1057</v>
      </c>
      <c r="B1027" s="8" t="s">
        <v>493</v>
      </c>
    </row>
    <row r="1028" spans="1:2" x14ac:dyDescent="0.25">
      <c r="A1028" s="9" t="s">
        <v>1058</v>
      </c>
      <c r="B1028" s="9" t="s">
        <v>493</v>
      </c>
    </row>
    <row r="1029" spans="1:2" x14ac:dyDescent="0.25">
      <c r="A1029" s="8" t="s">
        <v>1059</v>
      </c>
      <c r="B1029" s="8" t="s">
        <v>493</v>
      </c>
    </row>
    <row r="1030" spans="1:2" x14ac:dyDescent="0.25">
      <c r="A1030" s="9" t="s">
        <v>1060</v>
      </c>
      <c r="B1030" s="9" t="s">
        <v>493</v>
      </c>
    </row>
    <row r="1031" spans="1:2" x14ac:dyDescent="0.25">
      <c r="A1031" s="9" t="s">
        <v>1061</v>
      </c>
      <c r="B1031" s="9" t="s">
        <v>493</v>
      </c>
    </row>
    <row r="1032" spans="1:2" x14ac:dyDescent="0.25">
      <c r="A1032" s="8" t="s">
        <v>1062</v>
      </c>
      <c r="B1032" s="8" t="s">
        <v>493</v>
      </c>
    </row>
    <row r="1033" spans="1:2" x14ac:dyDescent="0.25">
      <c r="A1033" s="9" t="s">
        <v>1063</v>
      </c>
      <c r="B1033" s="9" t="s">
        <v>493</v>
      </c>
    </row>
    <row r="1034" spans="1:2" x14ac:dyDescent="0.25">
      <c r="A1034" s="8" t="s">
        <v>1064</v>
      </c>
      <c r="B1034" s="8" t="s">
        <v>493</v>
      </c>
    </row>
    <row r="1035" spans="1:2" x14ac:dyDescent="0.25">
      <c r="A1035" s="9" t="s">
        <v>1065</v>
      </c>
      <c r="B1035" s="9" t="s">
        <v>493</v>
      </c>
    </row>
    <row r="1036" spans="1:2" x14ac:dyDescent="0.25">
      <c r="A1036" s="9" t="s">
        <v>1066</v>
      </c>
      <c r="B1036" s="9" t="s">
        <v>493</v>
      </c>
    </row>
    <row r="1037" spans="1:2" x14ac:dyDescent="0.25">
      <c r="A1037" s="8" t="s">
        <v>1067</v>
      </c>
      <c r="B1037" s="8" t="s">
        <v>493</v>
      </c>
    </row>
    <row r="1038" spans="1:2" x14ac:dyDescent="0.25">
      <c r="A1038" s="8" t="s">
        <v>1068</v>
      </c>
      <c r="B1038" s="8" t="s">
        <v>493</v>
      </c>
    </row>
    <row r="1039" spans="1:2" x14ac:dyDescent="0.25">
      <c r="A1039" s="8" t="s">
        <v>1069</v>
      </c>
      <c r="B1039" s="8" t="s">
        <v>493</v>
      </c>
    </row>
    <row r="1040" spans="1:2" x14ac:dyDescent="0.25">
      <c r="A1040" s="9" t="s">
        <v>1070</v>
      </c>
      <c r="B1040" s="9" t="s">
        <v>493</v>
      </c>
    </row>
    <row r="1041" spans="1:2" x14ac:dyDescent="0.25">
      <c r="A1041" s="8" t="s">
        <v>1071</v>
      </c>
      <c r="B1041" s="8" t="s">
        <v>493</v>
      </c>
    </row>
    <row r="1042" spans="1:2" x14ac:dyDescent="0.25">
      <c r="A1042" s="9" t="s">
        <v>1072</v>
      </c>
      <c r="B1042" s="9" t="s">
        <v>493</v>
      </c>
    </row>
    <row r="1043" spans="1:2" x14ac:dyDescent="0.25">
      <c r="A1043" s="9" t="s">
        <v>1073</v>
      </c>
      <c r="B1043" s="9" t="s">
        <v>493</v>
      </c>
    </row>
    <row r="1044" spans="1:2" x14ac:dyDescent="0.25">
      <c r="A1044" s="8" t="s">
        <v>1074</v>
      </c>
      <c r="B1044" s="8" t="s">
        <v>493</v>
      </c>
    </row>
    <row r="1045" spans="1:2" x14ac:dyDescent="0.25">
      <c r="A1045" s="8" t="s">
        <v>1075</v>
      </c>
      <c r="B1045" s="8" t="s">
        <v>493</v>
      </c>
    </row>
    <row r="1046" spans="1:2" x14ac:dyDescent="0.25">
      <c r="A1046" s="8" t="s">
        <v>1076</v>
      </c>
      <c r="B1046" s="8" t="s">
        <v>493</v>
      </c>
    </row>
    <row r="1047" spans="1:2" x14ac:dyDescent="0.25">
      <c r="A1047" s="8" t="s">
        <v>1077</v>
      </c>
      <c r="B1047" s="8" t="s">
        <v>493</v>
      </c>
    </row>
    <row r="1048" spans="1:2" x14ac:dyDescent="0.25">
      <c r="A1048" s="8" t="s">
        <v>1078</v>
      </c>
      <c r="B1048" s="8" t="s">
        <v>481</v>
      </c>
    </row>
    <row r="1049" spans="1:2" x14ac:dyDescent="0.25">
      <c r="A1049" s="8" t="s">
        <v>1079</v>
      </c>
      <c r="B1049" s="8" t="s">
        <v>481</v>
      </c>
    </row>
    <row r="1050" spans="1:2" x14ac:dyDescent="0.25">
      <c r="A1050" s="8" t="s">
        <v>1080</v>
      </c>
      <c r="B1050" s="8" t="s">
        <v>481</v>
      </c>
    </row>
    <row r="1051" spans="1:2" x14ac:dyDescent="0.25">
      <c r="A1051" s="8" t="s">
        <v>1081</v>
      </c>
      <c r="B1051" s="8" t="s">
        <v>481</v>
      </c>
    </row>
    <row r="1052" spans="1:2" x14ac:dyDescent="0.25">
      <c r="A1052" s="8" t="s">
        <v>1082</v>
      </c>
      <c r="B1052" s="8" t="s">
        <v>481</v>
      </c>
    </row>
    <row r="1053" spans="1:2" x14ac:dyDescent="0.25">
      <c r="A1053" s="8" t="s">
        <v>1083</v>
      </c>
      <c r="B1053" s="8" t="s">
        <v>481</v>
      </c>
    </row>
    <row r="1054" spans="1:2" x14ac:dyDescent="0.25">
      <c r="A1054" s="9" t="s">
        <v>1084</v>
      </c>
      <c r="B1054" s="9" t="s">
        <v>481</v>
      </c>
    </row>
    <row r="1055" spans="1:2" x14ac:dyDescent="0.25">
      <c r="A1055" s="8" t="s">
        <v>1085</v>
      </c>
      <c r="B1055" s="8" t="s">
        <v>481</v>
      </c>
    </row>
    <row r="1056" spans="1:2" x14ac:dyDescent="0.25">
      <c r="A1056" s="8" t="s">
        <v>1086</v>
      </c>
      <c r="B1056" s="8" t="s">
        <v>481</v>
      </c>
    </row>
    <row r="1057" spans="1:2" x14ac:dyDescent="0.25">
      <c r="A1057" s="8" t="s">
        <v>1087</v>
      </c>
      <c r="B1057" s="8" t="s">
        <v>481</v>
      </c>
    </row>
    <row r="1058" spans="1:2" x14ac:dyDescent="0.25">
      <c r="A1058" s="8" t="s">
        <v>1088</v>
      </c>
      <c r="B1058" s="8" t="s">
        <v>481</v>
      </c>
    </row>
    <row r="1059" spans="1:2" x14ac:dyDescent="0.25">
      <c r="A1059" s="8" t="s">
        <v>1089</v>
      </c>
      <c r="B1059" s="8" t="s">
        <v>481</v>
      </c>
    </row>
    <row r="1060" spans="1:2" x14ac:dyDescent="0.25">
      <c r="A1060" s="8" t="s">
        <v>1090</v>
      </c>
      <c r="B1060" s="8" t="s">
        <v>481</v>
      </c>
    </row>
    <row r="1061" spans="1:2" x14ac:dyDescent="0.25">
      <c r="A1061" s="9" t="s">
        <v>1091</v>
      </c>
      <c r="B1061" s="9" t="s">
        <v>481</v>
      </c>
    </row>
    <row r="1062" spans="1:2" x14ac:dyDescent="0.25">
      <c r="A1062" s="8" t="s">
        <v>1092</v>
      </c>
      <c r="B1062" s="8" t="s">
        <v>481</v>
      </c>
    </row>
    <row r="1063" spans="1:2" x14ac:dyDescent="0.25">
      <c r="A1063" s="8" t="s">
        <v>1093</v>
      </c>
      <c r="B1063" s="8" t="s">
        <v>983</v>
      </c>
    </row>
    <row r="1064" spans="1:2" x14ac:dyDescent="0.25">
      <c r="A1064" s="8" t="s">
        <v>1094</v>
      </c>
      <c r="B1064" s="8" t="s">
        <v>481</v>
      </c>
    </row>
    <row r="1065" spans="1:2" x14ac:dyDescent="0.25">
      <c r="A1065" s="8" t="s">
        <v>1095</v>
      </c>
      <c r="B1065" s="8" t="s">
        <v>481</v>
      </c>
    </row>
    <row r="1066" spans="1:2" x14ac:dyDescent="0.25">
      <c r="A1066" s="8" t="s">
        <v>1096</v>
      </c>
      <c r="B1066" s="8" t="s">
        <v>481</v>
      </c>
    </row>
    <row r="1067" spans="1:2" x14ac:dyDescent="0.25">
      <c r="A1067" s="8" t="s">
        <v>1097</v>
      </c>
      <c r="B1067" s="8" t="s">
        <v>481</v>
      </c>
    </row>
    <row r="1068" spans="1:2" x14ac:dyDescent="0.25">
      <c r="A1068" s="8" t="s">
        <v>1098</v>
      </c>
      <c r="B1068" s="8" t="s">
        <v>481</v>
      </c>
    </row>
    <row r="1069" spans="1:2" x14ac:dyDescent="0.25">
      <c r="A1069" s="8" t="s">
        <v>1099</v>
      </c>
      <c r="B1069" s="8" t="s">
        <v>481</v>
      </c>
    </row>
    <row r="1070" spans="1:2" x14ac:dyDescent="0.25">
      <c r="A1070" s="8" t="s">
        <v>1100</v>
      </c>
      <c r="B1070" s="8" t="s">
        <v>481</v>
      </c>
    </row>
    <row r="1071" spans="1:2" x14ac:dyDescent="0.25">
      <c r="A1071" s="8" t="s">
        <v>1101</v>
      </c>
      <c r="B1071" s="8" t="s">
        <v>481</v>
      </c>
    </row>
    <row r="1072" spans="1:2" x14ac:dyDescent="0.25">
      <c r="A1072" s="8" t="s">
        <v>1102</v>
      </c>
      <c r="B1072" s="8" t="s">
        <v>481</v>
      </c>
    </row>
    <row r="1073" spans="1:2" x14ac:dyDescent="0.25">
      <c r="A1073" s="8" t="s">
        <v>1103</v>
      </c>
      <c r="B1073" s="8" t="s">
        <v>481</v>
      </c>
    </row>
    <row r="1074" spans="1:2" x14ac:dyDescent="0.25">
      <c r="A1074" s="8" t="s">
        <v>1104</v>
      </c>
      <c r="B1074" s="8" t="s">
        <v>481</v>
      </c>
    </row>
    <row r="1075" spans="1:2" x14ac:dyDescent="0.25">
      <c r="A1075" s="9" t="s">
        <v>1105</v>
      </c>
      <c r="B1075" s="9" t="s">
        <v>481</v>
      </c>
    </row>
    <row r="1076" spans="1:2" x14ac:dyDescent="0.25">
      <c r="A1076" s="8" t="s">
        <v>1106</v>
      </c>
      <c r="B1076" s="8" t="s">
        <v>481</v>
      </c>
    </row>
    <row r="1077" spans="1:2" x14ac:dyDescent="0.25">
      <c r="A1077" s="9" t="s">
        <v>1107</v>
      </c>
      <c r="B1077" s="9" t="s">
        <v>481</v>
      </c>
    </row>
    <row r="1078" spans="1:2" x14ac:dyDescent="0.25">
      <c r="A1078" s="8" t="s">
        <v>1108</v>
      </c>
      <c r="B1078" s="8" t="s">
        <v>481</v>
      </c>
    </row>
    <row r="1079" spans="1:2" x14ac:dyDescent="0.25">
      <c r="A1079" s="8" t="s">
        <v>1109</v>
      </c>
      <c r="B1079" s="8" t="s">
        <v>481</v>
      </c>
    </row>
    <row r="1080" spans="1:2" x14ac:dyDescent="0.25">
      <c r="A1080" s="8" t="s">
        <v>1110</v>
      </c>
      <c r="B1080" s="8" t="s">
        <v>481</v>
      </c>
    </row>
    <row r="1081" spans="1:2" x14ac:dyDescent="0.25">
      <c r="A1081" s="9" t="s">
        <v>1111</v>
      </c>
      <c r="B1081" s="9" t="s">
        <v>481</v>
      </c>
    </row>
    <row r="1082" spans="1:2" x14ac:dyDescent="0.25">
      <c r="A1082" s="8" t="s">
        <v>1112</v>
      </c>
      <c r="B1082" s="8" t="s">
        <v>481</v>
      </c>
    </row>
    <row r="1083" spans="1:2" x14ac:dyDescent="0.25">
      <c r="A1083" s="8" t="s">
        <v>1113</v>
      </c>
      <c r="B1083" s="8" t="s">
        <v>481</v>
      </c>
    </row>
    <row r="1084" spans="1:2" x14ac:dyDescent="0.25">
      <c r="A1084" s="8" t="s">
        <v>1114</v>
      </c>
      <c r="B1084" s="8" t="s">
        <v>481</v>
      </c>
    </row>
    <row r="1085" spans="1:2" x14ac:dyDescent="0.25">
      <c r="A1085" s="8" t="s">
        <v>1115</v>
      </c>
      <c r="B1085" s="8" t="s">
        <v>481</v>
      </c>
    </row>
    <row r="1086" spans="1:2" x14ac:dyDescent="0.25">
      <c r="A1086" s="8" t="s">
        <v>1116</v>
      </c>
      <c r="B1086" s="8" t="s">
        <v>481</v>
      </c>
    </row>
    <row r="1087" spans="1:2" x14ac:dyDescent="0.25">
      <c r="A1087" s="8" t="s">
        <v>1117</v>
      </c>
      <c r="B1087" s="8" t="s">
        <v>481</v>
      </c>
    </row>
    <row r="1088" spans="1:2" x14ac:dyDescent="0.25">
      <c r="A1088" s="8" t="s">
        <v>1118</v>
      </c>
      <c r="B1088" s="8" t="s">
        <v>481</v>
      </c>
    </row>
    <row r="1089" spans="1:2" x14ac:dyDescent="0.25">
      <c r="A1089" s="9" t="s">
        <v>1119</v>
      </c>
      <c r="B1089" s="9" t="s">
        <v>493</v>
      </c>
    </row>
    <row r="1090" spans="1:2" x14ac:dyDescent="0.25">
      <c r="A1090" s="8" t="s">
        <v>1120</v>
      </c>
      <c r="B1090" s="8" t="s">
        <v>493</v>
      </c>
    </row>
    <row r="1091" spans="1:2" x14ac:dyDescent="0.25">
      <c r="A1091" s="9" t="s">
        <v>1121</v>
      </c>
      <c r="B1091" s="9" t="s">
        <v>493</v>
      </c>
    </row>
    <row r="1092" spans="1:2" x14ac:dyDescent="0.25">
      <c r="A1092" s="8" t="s">
        <v>1122</v>
      </c>
      <c r="B1092" s="8" t="s">
        <v>493</v>
      </c>
    </row>
    <row r="1093" spans="1:2" x14ac:dyDescent="0.25">
      <c r="A1093" s="8" t="s">
        <v>1123</v>
      </c>
      <c r="B1093" s="8" t="s">
        <v>493</v>
      </c>
    </row>
    <row r="1094" spans="1:2" x14ac:dyDescent="0.25">
      <c r="A1094" s="9" t="s">
        <v>1124</v>
      </c>
      <c r="B1094" s="9" t="s">
        <v>493</v>
      </c>
    </row>
    <row r="1095" spans="1:2" x14ac:dyDescent="0.25">
      <c r="A1095" s="8" t="s">
        <v>1125</v>
      </c>
      <c r="B1095" s="8" t="s">
        <v>493</v>
      </c>
    </row>
    <row r="1096" spans="1:2" x14ac:dyDescent="0.25">
      <c r="A1096" s="8" t="s">
        <v>1126</v>
      </c>
      <c r="B1096" s="8" t="s">
        <v>493</v>
      </c>
    </row>
    <row r="1097" spans="1:2" x14ac:dyDescent="0.25">
      <c r="A1097" s="9" t="s">
        <v>1127</v>
      </c>
      <c r="B1097" s="9" t="s">
        <v>493</v>
      </c>
    </row>
    <row r="1098" spans="1:2" x14ac:dyDescent="0.25">
      <c r="A1098" s="9" t="s">
        <v>1128</v>
      </c>
      <c r="B1098" s="9" t="s">
        <v>493</v>
      </c>
    </row>
    <row r="1099" spans="1:2" x14ac:dyDescent="0.25">
      <c r="A1099" s="9" t="s">
        <v>1129</v>
      </c>
      <c r="B1099" s="9" t="s">
        <v>493</v>
      </c>
    </row>
    <row r="1100" spans="1:2" x14ac:dyDescent="0.25">
      <c r="A1100" s="9" t="s">
        <v>1130</v>
      </c>
      <c r="B1100" s="9" t="s">
        <v>493</v>
      </c>
    </row>
    <row r="1101" spans="1:2" x14ac:dyDescent="0.25">
      <c r="A1101" s="9" t="s">
        <v>1131</v>
      </c>
      <c r="B1101" s="9" t="s">
        <v>493</v>
      </c>
    </row>
    <row r="1102" spans="1:2" x14ac:dyDescent="0.25">
      <c r="A1102" s="9" t="s">
        <v>1132</v>
      </c>
      <c r="B1102" s="9" t="s">
        <v>493</v>
      </c>
    </row>
    <row r="1103" spans="1:2" x14ac:dyDescent="0.25">
      <c r="A1103" s="9" t="s">
        <v>1133</v>
      </c>
      <c r="B1103" s="9" t="s">
        <v>493</v>
      </c>
    </row>
    <row r="1104" spans="1:2" x14ac:dyDescent="0.25">
      <c r="A1104" s="9" t="s">
        <v>1134</v>
      </c>
      <c r="B1104" s="9" t="s">
        <v>493</v>
      </c>
    </row>
    <row r="1105" spans="1:2" x14ac:dyDescent="0.25">
      <c r="A1105" s="9" t="s">
        <v>1135</v>
      </c>
      <c r="B1105" s="9" t="s">
        <v>493</v>
      </c>
    </row>
    <row r="1106" spans="1:2" x14ac:dyDescent="0.25">
      <c r="A1106" s="8" t="s">
        <v>1136</v>
      </c>
      <c r="B1106" s="8" t="s">
        <v>493</v>
      </c>
    </row>
    <row r="1107" spans="1:2" x14ac:dyDescent="0.25">
      <c r="A1107" s="9" t="s">
        <v>1137</v>
      </c>
      <c r="B1107" s="9" t="s">
        <v>493</v>
      </c>
    </row>
    <row r="1108" spans="1:2" x14ac:dyDescent="0.25">
      <c r="A1108" s="9" t="s">
        <v>1138</v>
      </c>
      <c r="B1108" s="9" t="s">
        <v>493</v>
      </c>
    </row>
    <row r="1109" spans="1:2" x14ac:dyDescent="0.25">
      <c r="A1109" s="8" t="s">
        <v>1139</v>
      </c>
      <c r="B1109" s="8" t="s">
        <v>493</v>
      </c>
    </row>
    <row r="1110" spans="1:2" x14ac:dyDescent="0.25">
      <c r="A1110" s="8" t="s">
        <v>1140</v>
      </c>
      <c r="B1110" s="8" t="s">
        <v>493</v>
      </c>
    </row>
    <row r="1111" spans="1:2" x14ac:dyDescent="0.25">
      <c r="A1111" s="9" t="s">
        <v>1141</v>
      </c>
      <c r="B1111" s="9" t="s">
        <v>493</v>
      </c>
    </row>
    <row r="1112" spans="1:2" x14ac:dyDescent="0.25">
      <c r="A1112" s="8" t="s">
        <v>1142</v>
      </c>
      <c r="B1112" s="8" t="s">
        <v>493</v>
      </c>
    </row>
    <row r="1113" spans="1:2" x14ac:dyDescent="0.25">
      <c r="A1113" s="8" t="s">
        <v>1143</v>
      </c>
      <c r="B1113" s="8" t="s">
        <v>493</v>
      </c>
    </row>
    <row r="1114" spans="1:2" x14ac:dyDescent="0.25">
      <c r="A1114" s="8" t="s">
        <v>1144</v>
      </c>
      <c r="B1114" s="8" t="s">
        <v>493</v>
      </c>
    </row>
    <row r="1115" spans="1:2" x14ac:dyDescent="0.25">
      <c r="A1115" s="8" t="s">
        <v>1145</v>
      </c>
      <c r="B1115" s="8" t="s">
        <v>493</v>
      </c>
    </row>
    <row r="1116" spans="1:2" x14ac:dyDescent="0.25">
      <c r="A1116" s="8" t="s">
        <v>1146</v>
      </c>
      <c r="B1116" s="8" t="s">
        <v>493</v>
      </c>
    </row>
    <row r="1117" spans="1:2" x14ac:dyDescent="0.25">
      <c r="A1117" s="8" t="s">
        <v>1147</v>
      </c>
      <c r="B1117" s="8" t="s">
        <v>493</v>
      </c>
    </row>
    <row r="1118" spans="1:2" x14ac:dyDescent="0.25">
      <c r="A1118" s="9" t="s">
        <v>1148</v>
      </c>
      <c r="B1118" s="9" t="s">
        <v>493</v>
      </c>
    </row>
    <row r="1119" spans="1:2" x14ac:dyDescent="0.25">
      <c r="A1119" s="8" t="s">
        <v>1149</v>
      </c>
      <c r="B1119" s="8" t="s">
        <v>493</v>
      </c>
    </row>
    <row r="1120" spans="1:2" x14ac:dyDescent="0.25">
      <c r="A1120" s="9" t="s">
        <v>1150</v>
      </c>
      <c r="B1120" s="9" t="s">
        <v>493</v>
      </c>
    </row>
    <row r="1121" spans="1:2" x14ac:dyDescent="0.25">
      <c r="A1121" s="8" t="s">
        <v>1151</v>
      </c>
      <c r="B1121" s="8" t="s">
        <v>493</v>
      </c>
    </row>
    <row r="1122" spans="1:2" x14ac:dyDescent="0.25">
      <c r="A1122" s="9" t="s">
        <v>1152</v>
      </c>
      <c r="B1122" s="9" t="s">
        <v>493</v>
      </c>
    </row>
    <row r="1123" spans="1:2" x14ac:dyDescent="0.25">
      <c r="A1123" s="9" t="s">
        <v>1153</v>
      </c>
      <c r="B1123" s="9" t="s">
        <v>493</v>
      </c>
    </row>
    <row r="1124" spans="1:2" x14ac:dyDescent="0.25">
      <c r="A1124" s="8" t="s">
        <v>1154</v>
      </c>
      <c r="B1124" s="8" t="s">
        <v>493</v>
      </c>
    </row>
    <row r="1125" spans="1:2" x14ac:dyDescent="0.25">
      <c r="A1125" s="8" t="s">
        <v>1155</v>
      </c>
      <c r="B1125" s="8" t="s">
        <v>493</v>
      </c>
    </row>
    <row r="1126" spans="1:2" x14ac:dyDescent="0.25">
      <c r="A1126" s="8" t="s">
        <v>1156</v>
      </c>
      <c r="B1126" s="8" t="s">
        <v>493</v>
      </c>
    </row>
    <row r="1127" spans="1:2" x14ac:dyDescent="0.25">
      <c r="A1127" s="8" t="s">
        <v>1157</v>
      </c>
      <c r="B1127" s="8" t="s">
        <v>493</v>
      </c>
    </row>
    <row r="1128" spans="1:2" x14ac:dyDescent="0.25">
      <c r="A1128" s="8" t="s">
        <v>1158</v>
      </c>
      <c r="B1128" s="8" t="s">
        <v>493</v>
      </c>
    </row>
    <row r="1129" spans="1:2" x14ac:dyDescent="0.25">
      <c r="A1129" s="8" t="s">
        <v>1159</v>
      </c>
      <c r="B1129" s="8" t="s">
        <v>493</v>
      </c>
    </row>
    <row r="1130" spans="1:2" x14ac:dyDescent="0.25">
      <c r="A1130" s="9" t="s">
        <v>1160</v>
      </c>
      <c r="B1130" s="9" t="s">
        <v>493</v>
      </c>
    </row>
    <row r="1131" spans="1:2" x14ac:dyDescent="0.25">
      <c r="A1131" s="8" t="s">
        <v>1161</v>
      </c>
      <c r="B1131" s="8" t="s">
        <v>493</v>
      </c>
    </row>
    <row r="1132" spans="1:2" x14ac:dyDescent="0.25">
      <c r="A1132" s="8" t="s">
        <v>1162</v>
      </c>
      <c r="B1132" s="8" t="s">
        <v>493</v>
      </c>
    </row>
    <row r="1133" spans="1:2" x14ac:dyDescent="0.25">
      <c r="A1133" s="8" t="s">
        <v>1163</v>
      </c>
      <c r="B1133" s="8" t="s">
        <v>493</v>
      </c>
    </row>
    <row r="1134" spans="1:2" x14ac:dyDescent="0.25">
      <c r="A1134" s="9" t="s">
        <v>1164</v>
      </c>
      <c r="B1134" s="9" t="s">
        <v>493</v>
      </c>
    </row>
    <row r="1135" spans="1:2" x14ac:dyDescent="0.25">
      <c r="A1135" s="8" t="s">
        <v>1165</v>
      </c>
      <c r="B1135" s="8" t="s">
        <v>493</v>
      </c>
    </row>
    <row r="1136" spans="1:2" x14ac:dyDescent="0.25">
      <c r="A1136" s="9" t="s">
        <v>1166</v>
      </c>
      <c r="B1136" s="9" t="s">
        <v>493</v>
      </c>
    </row>
    <row r="1137" spans="1:2" x14ac:dyDescent="0.25">
      <c r="A1137" s="8" t="s">
        <v>1167</v>
      </c>
      <c r="B1137" s="8" t="s">
        <v>493</v>
      </c>
    </row>
    <row r="1138" spans="1:2" x14ac:dyDescent="0.25">
      <c r="A1138" s="8" t="s">
        <v>1168</v>
      </c>
      <c r="B1138" s="8" t="s">
        <v>493</v>
      </c>
    </row>
    <row r="1139" spans="1:2" x14ac:dyDescent="0.25">
      <c r="A1139" s="8" t="s">
        <v>1169</v>
      </c>
      <c r="B1139" s="8" t="s">
        <v>493</v>
      </c>
    </row>
    <row r="1140" spans="1:2" x14ac:dyDescent="0.25">
      <c r="A1140" s="8" t="s">
        <v>1170</v>
      </c>
      <c r="B1140" s="8" t="s">
        <v>493</v>
      </c>
    </row>
    <row r="1141" spans="1:2" x14ac:dyDescent="0.25">
      <c r="A1141" s="8" t="s">
        <v>1171</v>
      </c>
      <c r="B1141" s="8" t="s">
        <v>493</v>
      </c>
    </row>
    <row r="1142" spans="1:2" x14ac:dyDescent="0.25">
      <c r="A1142" s="8" t="s">
        <v>1172</v>
      </c>
      <c r="B1142" s="8" t="s">
        <v>493</v>
      </c>
    </row>
    <row r="1143" spans="1:2" x14ac:dyDescent="0.25">
      <c r="A1143" s="8" t="s">
        <v>1173</v>
      </c>
      <c r="B1143" s="8" t="s">
        <v>493</v>
      </c>
    </row>
    <row r="1144" spans="1:2" x14ac:dyDescent="0.25">
      <c r="A1144" s="9" t="s">
        <v>1174</v>
      </c>
      <c r="B1144" s="9" t="s">
        <v>493</v>
      </c>
    </row>
    <row r="1145" spans="1:2" x14ac:dyDescent="0.25">
      <c r="A1145" s="8" t="s">
        <v>1175</v>
      </c>
      <c r="B1145" s="8" t="s">
        <v>493</v>
      </c>
    </row>
    <row r="1146" spans="1:2" x14ac:dyDescent="0.25">
      <c r="A1146" s="9" t="s">
        <v>1176</v>
      </c>
      <c r="B1146" s="9" t="s">
        <v>493</v>
      </c>
    </row>
    <row r="1147" spans="1:2" x14ac:dyDescent="0.25">
      <c r="A1147" s="9" t="s">
        <v>1177</v>
      </c>
      <c r="B1147" s="9" t="s">
        <v>493</v>
      </c>
    </row>
    <row r="1148" spans="1:2" x14ac:dyDescent="0.25">
      <c r="A1148" s="9" t="s">
        <v>1178</v>
      </c>
      <c r="B1148" s="9" t="s">
        <v>493</v>
      </c>
    </row>
    <row r="1149" spans="1:2" x14ac:dyDescent="0.25">
      <c r="A1149" s="8" t="s">
        <v>1179</v>
      </c>
      <c r="B1149" s="8" t="s">
        <v>493</v>
      </c>
    </row>
    <row r="1150" spans="1:2" x14ac:dyDescent="0.25">
      <c r="A1150" s="8" t="s">
        <v>1180</v>
      </c>
      <c r="B1150" s="8" t="s">
        <v>493</v>
      </c>
    </row>
    <row r="1151" spans="1:2" x14ac:dyDescent="0.25">
      <c r="A1151" s="8" t="s">
        <v>1181</v>
      </c>
      <c r="B1151" s="8" t="s">
        <v>493</v>
      </c>
    </row>
    <row r="1152" spans="1:2" x14ac:dyDescent="0.25">
      <c r="A1152" s="8" t="s">
        <v>1182</v>
      </c>
      <c r="B1152" s="8" t="s">
        <v>493</v>
      </c>
    </row>
    <row r="1153" spans="1:2" x14ac:dyDescent="0.25">
      <c r="A1153" s="8" t="s">
        <v>1183</v>
      </c>
      <c r="B1153" s="8" t="s">
        <v>493</v>
      </c>
    </row>
    <row r="1154" spans="1:2" x14ac:dyDescent="0.25">
      <c r="A1154" s="8" t="s">
        <v>1184</v>
      </c>
      <c r="B1154" s="8" t="s">
        <v>493</v>
      </c>
    </row>
    <row r="1155" spans="1:2" x14ac:dyDescent="0.25">
      <c r="A1155" s="8" t="s">
        <v>1185</v>
      </c>
      <c r="B1155" s="8" t="s">
        <v>493</v>
      </c>
    </row>
    <row r="1156" spans="1:2" x14ac:dyDescent="0.25">
      <c r="A1156" s="9" t="s">
        <v>1186</v>
      </c>
      <c r="B1156" s="9" t="s">
        <v>493</v>
      </c>
    </row>
    <row r="1157" spans="1:2" x14ac:dyDescent="0.25">
      <c r="A1157" s="9" t="s">
        <v>1187</v>
      </c>
      <c r="B1157" s="9" t="s">
        <v>490</v>
      </c>
    </row>
    <row r="1158" spans="1:2" x14ac:dyDescent="0.25">
      <c r="A1158" s="9" t="s">
        <v>1188</v>
      </c>
      <c r="B1158" s="9" t="s">
        <v>490</v>
      </c>
    </row>
    <row r="1159" spans="1:2" x14ac:dyDescent="0.25">
      <c r="A1159" s="8" t="s">
        <v>1189</v>
      </c>
      <c r="B1159" s="8" t="s">
        <v>490</v>
      </c>
    </row>
    <row r="1160" spans="1:2" x14ac:dyDescent="0.25">
      <c r="A1160" s="9" t="s">
        <v>1190</v>
      </c>
      <c r="B1160" s="9" t="s">
        <v>490</v>
      </c>
    </row>
    <row r="1161" spans="1:2" x14ac:dyDescent="0.25">
      <c r="A1161" s="9" t="s">
        <v>1191</v>
      </c>
      <c r="B1161" s="9" t="s">
        <v>490</v>
      </c>
    </row>
    <row r="1162" spans="1:2" x14ac:dyDescent="0.25">
      <c r="A1162" s="9" t="s">
        <v>1192</v>
      </c>
      <c r="B1162" s="9" t="s">
        <v>490</v>
      </c>
    </row>
    <row r="1163" spans="1:2" x14ac:dyDescent="0.25">
      <c r="A1163" s="8" t="s">
        <v>1193</v>
      </c>
      <c r="B1163" s="8" t="s">
        <v>490</v>
      </c>
    </row>
    <row r="1164" spans="1:2" x14ac:dyDescent="0.25">
      <c r="A1164" s="8" t="s">
        <v>1194</v>
      </c>
      <c r="B1164" s="8" t="s">
        <v>490</v>
      </c>
    </row>
    <row r="1165" spans="1:2" x14ac:dyDescent="0.25">
      <c r="A1165" s="8" t="s">
        <v>1195</v>
      </c>
      <c r="B1165" s="8" t="s">
        <v>490</v>
      </c>
    </row>
    <row r="1166" spans="1:2" x14ac:dyDescent="0.25">
      <c r="A1166" s="8" t="s">
        <v>1196</v>
      </c>
      <c r="B1166" s="8" t="s">
        <v>490</v>
      </c>
    </row>
    <row r="1167" spans="1:2" x14ac:dyDescent="0.25">
      <c r="A1167" s="9" t="s">
        <v>1197</v>
      </c>
      <c r="B1167" s="9" t="s">
        <v>490</v>
      </c>
    </row>
    <row r="1168" spans="1:2" x14ac:dyDescent="0.25">
      <c r="A1168" s="9" t="s">
        <v>1198</v>
      </c>
      <c r="B1168" s="9" t="s">
        <v>490</v>
      </c>
    </row>
    <row r="1169" spans="1:2" x14ac:dyDescent="0.25">
      <c r="A1169" s="9" t="s">
        <v>1199</v>
      </c>
      <c r="B1169" s="9" t="s">
        <v>490</v>
      </c>
    </row>
    <row r="1170" spans="1:2" x14ac:dyDescent="0.25">
      <c r="A1170" s="8" t="s">
        <v>1200</v>
      </c>
      <c r="B1170" s="8" t="s">
        <v>490</v>
      </c>
    </row>
    <row r="1171" spans="1:2" x14ac:dyDescent="0.25">
      <c r="A1171" s="8" t="s">
        <v>1201</v>
      </c>
      <c r="B1171" s="8" t="s">
        <v>490</v>
      </c>
    </row>
    <row r="1172" spans="1:2" x14ac:dyDescent="0.25">
      <c r="A1172" s="8" t="s">
        <v>1202</v>
      </c>
      <c r="B1172" s="8" t="s">
        <v>490</v>
      </c>
    </row>
    <row r="1173" spans="1:2" x14ac:dyDescent="0.25">
      <c r="A1173" s="9" t="s">
        <v>1203</v>
      </c>
      <c r="B1173" s="9" t="s">
        <v>490</v>
      </c>
    </row>
    <row r="1174" spans="1:2" x14ac:dyDescent="0.25">
      <c r="A1174" s="8" t="s">
        <v>1204</v>
      </c>
      <c r="B1174" s="8" t="s">
        <v>490</v>
      </c>
    </row>
    <row r="1175" spans="1:2" x14ac:dyDescent="0.25">
      <c r="A1175" s="8" t="s">
        <v>1205</v>
      </c>
      <c r="B1175" s="8" t="s">
        <v>490</v>
      </c>
    </row>
    <row r="1176" spans="1:2" x14ac:dyDescent="0.25">
      <c r="A1176" s="8" t="s">
        <v>1206</v>
      </c>
      <c r="B1176" s="8" t="s">
        <v>490</v>
      </c>
    </row>
    <row r="1177" spans="1:2" x14ac:dyDescent="0.25">
      <c r="A1177" s="8" t="s">
        <v>1207</v>
      </c>
      <c r="B1177" s="8" t="s">
        <v>490</v>
      </c>
    </row>
    <row r="1178" spans="1:2" x14ac:dyDescent="0.25">
      <c r="A1178" s="9" t="s">
        <v>491</v>
      </c>
      <c r="B1178" s="9" t="s">
        <v>490</v>
      </c>
    </row>
    <row r="1179" spans="1:2" x14ac:dyDescent="0.25">
      <c r="A1179" s="9" t="s">
        <v>1208</v>
      </c>
      <c r="B1179" s="9" t="s">
        <v>490</v>
      </c>
    </row>
    <row r="1180" spans="1:2" x14ac:dyDescent="0.25">
      <c r="A1180" s="8" t="s">
        <v>1209</v>
      </c>
      <c r="B1180" s="8" t="s">
        <v>490</v>
      </c>
    </row>
    <row r="1181" spans="1:2" x14ac:dyDescent="0.25">
      <c r="A1181" s="9" t="s">
        <v>1210</v>
      </c>
      <c r="B1181" s="9" t="s">
        <v>490</v>
      </c>
    </row>
    <row r="1182" spans="1:2" x14ac:dyDescent="0.25">
      <c r="A1182" s="9" t="s">
        <v>1211</v>
      </c>
      <c r="B1182" s="9" t="s">
        <v>490</v>
      </c>
    </row>
    <row r="1183" spans="1:2" x14ac:dyDescent="0.25">
      <c r="A1183" s="9" t="s">
        <v>1212</v>
      </c>
      <c r="B1183" s="9" t="s">
        <v>490</v>
      </c>
    </row>
    <row r="1184" spans="1:2" x14ac:dyDescent="0.25">
      <c r="A1184" s="8" t="s">
        <v>1213</v>
      </c>
      <c r="B1184" s="8" t="s">
        <v>490</v>
      </c>
    </row>
    <row r="1185" spans="1:2" x14ac:dyDescent="0.25">
      <c r="A1185" s="9" t="s">
        <v>1214</v>
      </c>
      <c r="B1185" s="9" t="s">
        <v>490</v>
      </c>
    </row>
    <row r="1186" spans="1:2" x14ac:dyDescent="0.25">
      <c r="A1186" s="9" t="s">
        <v>1215</v>
      </c>
      <c r="B1186" s="9" t="s">
        <v>490</v>
      </c>
    </row>
    <row r="1187" spans="1:2" x14ac:dyDescent="0.25">
      <c r="A1187" s="9" t="s">
        <v>1216</v>
      </c>
      <c r="B1187" s="9" t="s">
        <v>490</v>
      </c>
    </row>
    <row r="1188" spans="1:2" x14ac:dyDescent="0.25">
      <c r="A1188" s="8" t="s">
        <v>1217</v>
      </c>
      <c r="B1188" s="8" t="s">
        <v>490</v>
      </c>
    </row>
    <row r="1189" spans="1:2" x14ac:dyDescent="0.25">
      <c r="A1189" s="8" t="s">
        <v>604</v>
      </c>
      <c r="B1189" s="8" t="s">
        <v>490</v>
      </c>
    </row>
    <row r="1190" spans="1:2" x14ac:dyDescent="0.25">
      <c r="A1190" s="9" t="s">
        <v>1218</v>
      </c>
      <c r="B1190" s="9" t="s">
        <v>490</v>
      </c>
    </row>
    <row r="1191" spans="1:2" x14ac:dyDescent="0.25">
      <c r="A1191" s="8" t="s">
        <v>1219</v>
      </c>
      <c r="B1191" s="8" t="s">
        <v>490</v>
      </c>
    </row>
    <row r="1192" spans="1:2" x14ac:dyDescent="0.25">
      <c r="A1192" s="9" t="s">
        <v>1220</v>
      </c>
      <c r="B1192" s="9" t="s">
        <v>490</v>
      </c>
    </row>
    <row r="1193" spans="1:2" x14ac:dyDescent="0.25">
      <c r="A1193" s="8" t="s">
        <v>1221</v>
      </c>
      <c r="B1193" s="8" t="s">
        <v>490</v>
      </c>
    </row>
    <row r="1194" spans="1:2" x14ac:dyDescent="0.25">
      <c r="A1194" s="8" t="s">
        <v>1222</v>
      </c>
      <c r="B1194" s="8" t="s">
        <v>490</v>
      </c>
    </row>
    <row r="1195" spans="1:2" x14ac:dyDescent="0.25">
      <c r="A1195" s="9" t="s">
        <v>1223</v>
      </c>
      <c r="B1195" s="9" t="s">
        <v>490</v>
      </c>
    </row>
    <row r="1196" spans="1:2" x14ac:dyDescent="0.25">
      <c r="A1196" s="8" t="s">
        <v>1224</v>
      </c>
      <c r="B1196" s="8" t="s">
        <v>490</v>
      </c>
    </row>
    <row r="1197" spans="1:2" x14ac:dyDescent="0.25">
      <c r="A1197" s="9" t="s">
        <v>1225</v>
      </c>
      <c r="B1197" s="9" t="s">
        <v>490</v>
      </c>
    </row>
    <row r="1198" spans="1:2" x14ac:dyDescent="0.25">
      <c r="A1198" s="8" t="s">
        <v>1226</v>
      </c>
      <c r="B1198" s="8" t="s">
        <v>490</v>
      </c>
    </row>
    <row r="1199" spans="1:2" x14ac:dyDescent="0.25">
      <c r="A1199" s="8" t="s">
        <v>1227</v>
      </c>
      <c r="B1199" s="8" t="s">
        <v>490</v>
      </c>
    </row>
    <row r="1200" spans="1:2" x14ac:dyDescent="0.25">
      <c r="A1200" s="8" t="s">
        <v>1228</v>
      </c>
      <c r="B1200" s="8" t="s">
        <v>490</v>
      </c>
    </row>
    <row r="1201" spans="1:2" x14ac:dyDescent="0.25">
      <c r="A1201" s="9" t="s">
        <v>1229</v>
      </c>
      <c r="B1201" s="9" t="s">
        <v>490</v>
      </c>
    </row>
    <row r="1202" spans="1:2" x14ac:dyDescent="0.25">
      <c r="A1202" s="8" t="s">
        <v>1230</v>
      </c>
      <c r="B1202" s="8" t="s">
        <v>490</v>
      </c>
    </row>
    <row r="1203" spans="1:2" x14ac:dyDescent="0.25">
      <c r="A1203" s="8" t="s">
        <v>1231</v>
      </c>
      <c r="B1203" s="8" t="s">
        <v>490</v>
      </c>
    </row>
    <row r="1204" spans="1:2" x14ac:dyDescent="0.25">
      <c r="A1204" s="8" t="s">
        <v>1232</v>
      </c>
      <c r="B1204" s="8" t="s">
        <v>490</v>
      </c>
    </row>
    <row r="1205" spans="1:2" x14ac:dyDescent="0.25">
      <c r="A1205" s="9" t="s">
        <v>1233</v>
      </c>
      <c r="B1205" s="9" t="s">
        <v>490</v>
      </c>
    </row>
    <row r="1206" spans="1:2" x14ac:dyDescent="0.25">
      <c r="A1206" s="9" t="s">
        <v>1234</v>
      </c>
      <c r="B1206" s="9" t="s">
        <v>490</v>
      </c>
    </row>
    <row r="1207" spans="1:2" x14ac:dyDescent="0.25">
      <c r="A1207" s="8" t="s">
        <v>1235</v>
      </c>
      <c r="B1207" s="8" t="s">
        <v>490</v>
      </c>
    </row>
    <row r="1208" spans="1:2" x14ac:dyDescent="0.25">
      <c r="A1208" s="8" t="s">
        <v>1236</v>
      </c>
      <c r="B1208" s="8" t="s">
        <v>490</v>
      </c>
    </row>
    <row r="1209" spans="1:2" x14ac:dyDescent="0.25">
      <c r="A1209" s="9" t="s">
        <v>1237</v>
      </c>
      <c r="B1209" s="9" t="s">
        <v>490</v>
      </c>
    </row>
    <row r="1210" spans="1:2" x14ac:dyDescent="0.25">
      <c r="A1210" s="8" t="s">
        <v>1238</v>
      </c>
      <c r="B1210" s="8" t="s">
        <v>490</v>
      </c>
    </row>
    <row r="1211" spans="1:2" x14ac:dyDescent="0.25">
      <c r="A1211" s="8" t="s">
        <v>1239</v>
      </c>
      <c r="B1211" s="8" t="s">
        <v>490</v>
      </c>
    </row>
    <row r="1212" spans="1:2" x14ac:dyDescent="0.25">
      <c r="A1212" s="8" t="s">
        <v>1240</v>
      </c>
      <c r="B1212" s="8" t="s">
        <v>490</v>
      </c>
    </row>
    <row r="1213" spans="1:2" x14ac:dyDescent="0.25">
      <c r="A1213" s="9" t="s">
        <v>1241</v>
      </c>
      <c r="B1213" s="9" t="s">
        <v>490</v>
      </c>
    </row>
    <row r="1214" spans="1:2" x14ac:dyDescent="0.25">
      <c r="A1214" s="9" t="s">
        <v>1242</v>
      </c>
      <c r="B1214" s="9" t="s">
        <v>490</v>
      </c>
    </row>
    <row r="1215" spans="1:2" x14ac:dyDescent="0.25">
      <c r="A1215" s="8" t="s">
        <v>494</v>
      </c>
      <c r="B1215" s="8" t="s">
        <v>493</v>
      </c>
    </row>
    <row r="1216" spans="1:2" x14ac:dyDescent="0.25">
      <c r="A1216" s="8" t="s">
        <v>1243</v>
      </c>
      <c r="B1216" s="8" t="s">
        <v>493</v>
      </c>
    </row>
    <row r="1217" spans="1:2" x14ac:dyDescent="0.25">
      <c r="A1217" s="8" t="s">
        <v>1244</v>
      </c>
      <c r="B1217" s="8" t="s">
        <v>493</v>
      </c>
    </row>
    <row r="1218" spans="1:2" x14ac:dyDescent="0.25">
      <c r="A1218" s="9" t="s">
        <v>1245</v>
      </c>
      <c r="B1218" s="9" t="s">
        <v>493</v>
      </c>
    </row>
    <row r="1219" spans="1:2" x14ac:dyDescent="0.25">
      <c r="A1219" s="9" t="s">
        <v>1246</v>
      </c>
      <c r="B1219" s="9" t="s">
        <v>493</v>
      </c>
    </row>
    <row r="1220" spans="1:2" x14ac:dyDescent="0.25">
      <c r="A1220" s="9" t="s">
        <v>1247</v>
      </c>
      <c r="B1220" s="9" t="s">
        <v>493</v>
      </c>
    </row>
    <row r="1221" spans="1:2" x14ac:dyDescent="0.25">
      <c r="A1221" s="8" t="s">
        <v>1248</v>
      </c>
      <c r="B1221" s="8" t="s">
        <v>493</v>
      </c>
    </row>
    <row r="1222" spans="1:2" x14ac:dyDescent="0.25">
      <c r="A1222" s="8" t="s">
        <v>1249</v>
      </c>
      <c r="B1222" s="8" t="s">
        <v>493</v>
      </c>
    </row>
    <row r="1223" spans="1:2" x14ac:dyDescent="0.25">
      <c r="A1223" s="8" t="s">
        <v>569</v>
      </c>
      <c r="B1223" s="8" t="s">
        <v>493</v>
      </c>
    </row>
    <row r="1224" spans="1:2" x14ac:dyDescent="0.25">
      <c r="A1224" s="8" t="s">
        <v>1250</v>
      </c>
      <c r="B1224" s="8" t="s">
        <v>493</v>
      </c>
    </row>
    <row r="1225" spans="1:2" x14ac:dyDescent="0.25">
      <c r="A1225" s="8" t="s">
        <v>1251</v>
      </c>
      <c r="B1225" s="8" t="s">
        <v>493</v>
      </c>
    </row>
    <row r="1226" spans="1:2" x14ac:dyDescent="0.25">
      <c r="A1226" s="8" t="s">
        <v>1252</v>
      </c>
      <c r="B1226" s="8" t="s">
        <v>493</v>
      </c>
    </row>
    <row r="1227" spans="1:2" x14ac:dyDescent="0.25">
      <c r="A1227" s="9" t="s">
        <v>1253</v>
      </c>
      <c r="B1227" s="9" t="s">
        <v>493</v>
      </c>
    </row>
    <row r="1228" spans="1:2" x14ac:dyDescent="0.25">
      <c r="A1228" s="8" t="s">
        <v>1254</v>
      </c>
      <c r="B1228" s="8" t="s">
        <v>493</v>
      </c>
    </row>
    <row r="1229" spans="1:2" x14ac:dyDescent="0.25">
      <c r="A1229" s="8" t="s">
        <v>1255</v>
      </c>
      <c r="B1229" s="8" t="s">
        <v>493</v>
      </c>
    </row>
    <row r="1230" spans="1:2" x14ac:dyDescent="0.25">
      <c r="A1230" s="8" t="s">
        <v>1256</v>
      </c>
      <c r="B1230" s="8" t="s">
        <v>493</v>
      </c>
    </row>
    <row r="1231" spans="1:2" x14ac:dyDescent="0.25">
      <c r="A1231" s="9" t="s">
        <v>1257</v>
      </c>
      <c r="B1231" s="9" t="s">
        <v>493</v>
      </c>
    </row>
    <row r="1232" spans="1:2" x14ac:dyDescent="0.25">
      <c r="A1232" s="8" t="s">
        <v>1258</v>
      </c>
      <c r="B1232" s="8" t="s">
        <v>493</v>
      </c>
    </row>
    <row r="1233" spans="1:2" x14ac:dyDescent="0.25">
      <c r="A1233" s="8" t="s">
        <v>1259</v>
      </c>
      <c r="B1233" s="8" t="s">
        <v>493</v>
      </c>
    </row>
    <row r="1234" spans="1:2" x14ac:dyDescent="0.25">
      <c r="A1234" s="8" t="s">
        <v>1260</v>
      </c>
      <c r="B1234" s="8" t="s">
        <v>493</v>
      </c>
    </row>
    <row r="1235" spans="1:2" x14ac:dyDescent="0.25">
      <c r="A1235" s="8" t="s">
        <v>1261</v>
      </c>
      <c r="B1235" s="8" t="s">
        <v>493</v>
      </c>
    </row>
    <row r="1236" spans="1:2" x14ac:dyDescent="0.25">
      <c r="A1236" s="8" t="s">
        <v>1262</v>
      </c>
      <c r="B1236" s="8" t="s">
        <v>493</v>
      </c>
    </row>
    <row r="1237" spans="1:2" x14ac:dyDescent="0.25">
      <c r="A1237" s="8" t="s">
        <v>1263</v>
      </c>
      <c r="B1237" s="8" t="s">
        <v>493</v>
      </c>
    </row>
    <row r="1238" spans="1:2" x14ac:dyDescent="0.25">
      <c r="A1238" s="8" t="s">
        <v>1264</v>
      </c>
      <c r="B1238" s="8" t="s">
        <v>493</v>
      </c>
    </row>
    <row r="1239" spans="1:2" x14ac:dyDescent="0.25">
      <c r="A1239" s="8" t="s">
        <v>1265</v>
      </c>
      <c r="B1239" s="8" t="s">
        <v>493</v>
      </c>
    </row>
    <row r="1240" spans="1:2" x14ac:dyDescent="0.25">
      <c r="A1240" s="9" t="s">
        <v>1266</v>
      </c>
      <c r="B1240" s="9" t="s">
        <v>493</v>
      </c>
    </row>
    <row r="1241" spans="1:2" x14ac:dyDescent="0.25">
      <c r="A1241" s="8" t="s">
        <v>1267</v>
      </c>
      <c r="B1241" s="8" t="s">
        <v>493</v>
      </c>
    </row>
    <row r="1242" spans="1:2" x14ac:dyDescent="0.25">
      <c r="A1242" s="8" t="s">
        <v>1268</v>
      </c>
      <c r="B1242" s="8" t="s">
        <v>493</v>
      </c>
    </row>
    <row r="1243" spans="1:2" x14ac:dyDescent="0.25">
      <c r="A1243" s="8" t="s">
        <v>1269</v>
      </c>
      <c r="B1243" s="8" t="s">
        <v>493</v>
      </c>
    </row>
    <row r="1244" spans="1:2" x14ac:dyDescent="0.25">
      <c r="A1244" s="8" t="s">
        <v>1270</v>
      </c>
      <c r="B1244" s="8" t="s">
        <v>493</v>
      </c>
    </row>
    <row r="1245" spans="1:2" x14ac:dyDescent="0.25">
      <c r="A1245" s="8" t="s">
        <v>1271</v>
      </c>
      <c r="B1245" s="8" t="s">
        <v>493</v>
      </c>
    </row>
    <row r="1246" spans="1:2" x14ac:dyDescent="0.25">
      <c r="A1246" s="8" t="s">
        <v>1272</v>
      </c>
      <c r="B1246" s="8" t="s">
        <v>493</v>
      </c>
    </row>
    <row r="1247" spans="1:2" x14ac:dyDescent="0.25">
      <c r="A1247" s="9" t="s">
        <v>1273</v>
      </c>
      <c r="B1247" s="9" t="s">
        <v>493</v>
      </c>
    </row>
    <row r="1248" spans="1:2" x14ac:dyDescent="0.25">
      <c r="A1248" s="9" t="s">
        <v>1274</v>
      </c>
      <c r="B1248" s="9" t="s">
        <v>493</v>
      </c>
    </row>
    <row r="1249" spans="1:2" x14ac:dyDescent="0.25">
      <c r="A1249" s="9" t="s">
        <v>1275</v>
      </c>
      <c r="B1249" s="9" t="s">
        <v>493</v>
      </c>
    </row>
    <row r="1250" spans="1:2" x14ac:dyDescent="0.25">
      <c r="A1250" s="8" t="s">
        <v>1276</v>
      </c>
      <c r="B1250" s="8" t="s">
        <v>493</v>
      </c>
    </row>
    <row r="1251" spans="1:2" x14ac:dyDescent="0.25">
      <c r="A1251" s="8" t="s">
        <v>1277</v>
      </c>
      <c r="B1251" s="8" t="s">
        <v>493</v>
      </c>
    </row>
    <row r="1252" spans="1:2" x14ac:dyDescent="0.25">
      <c r="A1252" s="8" t="s">
        <v>1278</v>
      </c>
      <c r="B1252" s="8" t="s">
        <v>493</v>
      </c>
    </row>
    <row r="1253" spans="1:2" x14ac:dyDescent="0.25">
      <c r="A1253" s="9" t="s">
        <v>1279</v>
      </c>
      <c r="B1253" s="9" t="s">
        <v>493</v>
      </c>
    </row>
    <row r="1254" spans="1:2" x14ac:dyDescent="0.25">
      <c r="A1254" s="8" t="s">
        <v>1280</v>
      </c>
      <c r="B1254" s="8" t="s">
        <v>493</v>
      </c>
    </row>
    <row r="1255" spans="1:2" x14ac:dyDescent="0.25">
      <c r="A1255" s="9" t="s">
        <v>1281</v>
      </c>
      <c r="B1255" s="9" t="s">
        <v>493</v>
      </c>
    </row>
    <row r="1256" spans="1:2" x14ac:dyDescent="0.25">
      <c r="A1256" s="8" t="s">
        <v>1282</v>
      </c>
      <c r="B1256" s="8" t="s">
        <v>493</v>
      </c>
    </row>
    <row r="1257" spans="1:2" x14ac:dyDescent="0.25">
      <c r="A1257" s="8" t="s">
        <v>1283</v>
      </c>
      <c r="B1257" s="8" t="s">
        <v>493</v>
      </c>
    </row>
    <row r="1258" spans="1:2" x14ac:dyDescent="0.25">
      <c r="A1258" s="9" t="s">
        <v>1284</v>
      </c>
      <c r="B1258" s="9" t="s">
        <v>493</v>
      </c>
    </row>
    <row r="1259" spans="1:2" x14ac:dyDescent="0.25">
      <c r="A1259" s="9" t="s">
        <v>1285</v>
      </c>
      <c r="B1259" s="9" t="s">
        <v>493</v>
      </c>
    </row>
    <row r="1260" spans="1:2" x14ac:dyDescent="0.25">
      <c r="A1260" s="8" t="s">
        <v>1286</v>
      </c>
      <c r="B1260" s="8" t="s">
        <v>493</v>
      </c>
    </row>
    <row r="1261" spans="1:2" x14ac:dyDescent="0.25">
      <c r="A1261" s="8" t="s">
        <v>1287</v>
      </c>
      <c r="B1261" s="8" t="s">
        <v>493</v>
      </c>
    </row>
    <row r="1262" spans="1:2" x14ac:dyDescent="0.25">
      <c r="A1262" s="8" t="s">
        <v>23</v>
      </c>
      <c r="B1262" s="8" t="s">
        <v>490</v>
      </c>
    </row>
    <row r="1263" spans="1:2" x14ac:dyDescent="0.25">
      <c r="A1263" s="9" t="s">
        <v>1288</v>
      </c>
      <c r="B1263" s="9" t="s">
        <v>490</v>
      </c>
    </row>
    <row r="1264" spans="1:2" x14ac:dyDescent="0.25">
      <c r="A1264" s="8" t="s">
        <v>1289</v>
      </c>
      <c r="B1264" s="8" t="s">
        <v>490</v>
      </c>
    </row>
    <row r="1265" spans="1:2" x14ac:dyDescent="0.25">
      <c r="A1265" s="8" t="s">
        <v>1290</v>
      </c>
      <c r="B1265" s="8" t="s">
        <v>490</v>
      </c>
    </row>
    <row r="1266" spans="1:2" x14ac:dyDescent="0.25">
      <c r="A1266" s="8" t="s">
        <v>1291</v>
      </c>
      <c r="B1266" s="8" t="s">
        <v>490</v>
      </c>
    </row>
    <row r="1267" spans="1:2" x14ac:dyDescent="0.25">
      <c r="A1267" s="8" t="s">
        <v>1292</v>
      </c>
      <c r="B1267" s="8" t="s">
        <v>490</v>
      </c>
    </row>
    <row r="1268" spans="1:2" x14ac:dyDescent="0.25">
      <c r="A1268" s="8" t="s">
        <v>1293</v>
      </c>
      <c r="B1268" s="8" t="s">
        <v>490</v>
      </c>
    </row>
    <row r="1269" spans="1:2" x14ac:dyDescent="0.25">
      <c r="A1269" s="8" t="s">
        <v>1294</v>
      </c>
      <c r="B1269" s="8" t="s">
        <v>490</v>
      </c>
    </row>
    <row r="1270" spans="1:2" x14ac:dyDescent="0.25">
      <c r="A1270" s="9" t="s">
        <v>1295</v>
      </c>
      <c r="B1270" s="9" t="s">
        <v>490</v>
      </c>
    </row>
    <row r="1271" spans="1:2" x14ac:dyDescent="0.25">
      <c r="A1271" s="8" t="s">
        <v>1296</v>
      </c>
      <c r="B1271" s="8" t="s">
        <v>490</v>
      </c>
    </row>
    <row r="1272" spans="1:2" x14ac:dyDescent="0.25">
      <c r="A1272" s="8" t="s">
        <v>1297</v>
      </c>
      <c r="B1272" s="8" t="s">
        <v>490</v>
      </c>
    </row>
    <row r="1273" spans="1:2" x14ac:dyDescent="0.25">
      <c r="A1273" s="8" t="s">
        <v>16</v>
      </c>
      <c r="B1273" s="8" t="s">
        <v>490</v>
      </c>
    </row>
    <row r="1274" spans="1:2" x14ac:dyDescent="0.25">
      <c r="A1274" s="8" t="s">
        <v>1298</v>
      </c>
      <c r="B1274" s="8" t="s">
        <v>490</v>
      </c>
    </row>
    <row r="1275" spans="1:2" x14ac:dyDescent="0.25">
      <c r="A1275" s="9" t="s">
        <v>1299</v>
      </c>
      <c r="B1275" s="9" t="s">
        <v>490</v>
      </c>
    </row>
    <row r="1276" spans="1:2" x14ac:dyDescent="0.25">
      <c r="A1276" s="8" t="s">
        <v>1300</v>
      </c>
      <c r="B1276" s="8" t="s">
        <v>490</v>
      </c>
    </row>
    <row r="1277" spans="1:2" x14ac:dyDescent="0.25">
      <c r="A1277" s="9" t="s">
        <v>1301</v>
      </c>
      <c r="B1277" s="9" t="s">
        <v>490</v>
      </c>
    </row>
    <row r="1278" spans="1:2" x14ac:dyDescent="0.25">
      <c r="A1278" s="8" t="s">
        <v>1302</v>
      </c>
      <c r="B1278" s="8" t="s">
        <v>490</v>
      </c>
    </row>
    <row r="1279" spans="1:2" x14ac:dyDescent="0.25">
      <c r="A1279" s="9" t="s">
        <v>1303</v>
      </c>
      <c r="B1279" s="9" t="s">
        <v>481</v>
      </c>
    </row>
    <row r="1280" spans="1:2" x14ac:dyDescent="0.25">
      <c r="A1280" s="8" t="s">
        <v>1304</v>
      </c>
      <c r="B1280" s="8" t="s">
        <v>481</v>
      </c>
    </row>
    <row r="1281" spans="1:2" x14ac:dyDescent="0.25">
      <c r="A1281" s="8" t="s">
        <v>1305</v>
      </c>
      <c r="B1281" s="8" t="s">
        <v>481</v>
      </c>
    </row>
    <row r="1282" spans="1:2" x14ac:dyDescent="0.25">
      <c r="A1282" s="8" t="s">
        <v>1306</v>
      </c>
      <c r="B1282" s="8" t="s">
        <v>481</v>
      </c>
    </row>
    <row r="1283" spans="1:2" x14ac:dyDescent="0.25">
      <c r="A1283" s="8" t="s">
        <v>1307</v>
      </c>
      <c r="B1283" s="8" t="s">
        <v>481</v>
      </c>
    </row>
    <row r="1284" spans="1:2" x14ac:dyDescent="0.25">
      <c r="A1284" s="8" t="s">
        <v>1308</v>
      </c>
      <c r="B1284" s="8" t="s">
        <v>481</v>
      </c>
    </row>
    <row r="1285" spans="1:2" x14ac:dyDescent="0.25">
      <c r="A1285" s="8" t="s">
        <v>1309</v>
      </c>
      <c r="B1285" s="8" t="s">
        <v>481</v>
      </c>
    </row>
    <row r="1286" spans="1:2" x14ac:dyDescent="0.25">
      <c r="A1286" s="9" t="s">
        <v>1310</v>
      </c>
      <c r="B1286" s="9" t="s">
        <v>481</v>
      </c>
    </row>
    <row r="1287" spans="1:2" x14ac:dyDescent="0.25">
      <c r="A1287" s="8" t="s">
        <v>1311</v>
      </c>
      <c r="B1287" s="8" t="s">
        <v>481</v>
      </c>
    </row>
    <row r="1288" spans="1:2" x14ac:dyDescent="0.25">
      <c r="A1288" s="8" t="s">
        <v>1312</v>
      </c>
      <c r="B1288" s="8" t="s">
        <v>481</v>
      </c>
    </row>
    <row r="1289" spans="1:2" x14ac:dyDescent="0.25">
      <c r="A1289" s="8" t="s">
        <v>1313</v>
      </c>
      <c r="B1289" s="8" t="s">
        <v>481</v>
      </c>
    </row>
    <row r="1290" spans="1:2" x14ac:dyDescent="0.25">
      <c r="A1290" s="8" t="s">
        <v>1314</v>
      </c>
      <c r="B1290" s="8" t="s">
        <v>481</v>
      </c>
    </row>
    <row r="1291" spans="1:2" x14ac:dyDescent="0.25">
      <c r="A1291" s="9" t="s">
        <v>1315</v>
      </c>
      <c r="B1291" s="9" t="s">
        <v>481</v>
      </c>
    </row>
    <row r="1292" spans="1:2" x14ac:dyDescent="0.25">
      <c r="A1292" s="9" t="s">
        <v>1316</v>
      </c>
      <c r="B1292" s="9" t="s">
        <v>490</v>
      </c>
    </row>
    <row r="1293" spans="1:2" x14ac:dyDescent="0.25">
      <c r="A1293" s="8" t="s">
        <v>1317</v>
      </c>
      <c r="B1293" s="8" t="s">
        <v>490</v>
      </c>
    </row>
    <row r="1294" spans="1:2" x14ac:dyDescent="0.25">
      <c r="A1294" s="8" t="s">
        <v>1318</v>
      </c>
      <c r="B1294" s="8" t="s">
        <v>490</v>
      </c>
    </row>
    <row r="1295" spans="1:2" x14ac:dyDescent="0.25">
      <c r="A1295" s="8" t="s">
        <v>1319</v>
      </c>
      <c r="B1295" s="8" t="s">
        <v>490</v>
      </c>
    </row>
    <row r="1296" spans="1:2" x14ac:dyDescent="0.25">
      <c r="A1296" s="9" t="s">
        <v>1320</v>
      </c>
      <c r="B1296" s="9" t="s">
        <v>490</v>
      </c>
    </row>
    <row r="1297" spans="1:2" x14ac:dyDescent="0.25">
      <c r="A1297" s="8" t="s">
        <v>1321</v>
      </c>
      <c r="B1297" s="8" t="s">
        <v>490</v>
      </c>
    </row>
    <row r="1298" spans="1:2" x14ac:dyDescent="0.25">
      <c r="A1298" s="9" t="s">
        <v>1322</v>
      </c>
      <c r="B1298" s="9" t="s">
        <v>490</v>
      </c>
    </row>
    <row r="1299" spans="1:2" x14ac:dyDescent="0.25">
      <c r="A1299" s="8" t="s">
        <v>1323</v>
      </c>
      <c r="B1299" s="8" t="s">
        <v>490</v>
      </c>
    </row>
    <row r="1300" spans="1:2" x14ac:dyDescent="0.25">
      <c r="A1300" s="8" t="s">
        <v>1324</v>
      </c>
      <c r="B1300" s="8" t="s">
        <v>490</v>
      </c>
    </row>
    <row r="1301" spans="1:2" x14ac:dyDescent="0.25">
      <c r="A1301" s="8" t="s">
        <v>1325</v>
      </c>
      <c r="B1301" s="8" t="s">
        <v>490</v>
      </c>
    </row>
    <row r="1302" spans="1:2" x14ac:dyDescent="0.25">
      <c r="A1302" s="8" t="s">
        <v>1326</v>
      </c>
      <c r="B1302" s="8" t="s">
        <v>490</v>
      </c>
    </row>
    <row r="1303" spans="1:2" x14ac:dyDescent="0.25">
      <c r="A1303" s="9" t="s">
        <v>1327</v>
      </c>
      <c r="B1303" s="9" t="s">
        <v>490</v>
      </c>
    </row>
    <row r="1304" spans="1:2" x14ac:dyDescent="0.25">
      <c r="A1304" s="9" t="s">
        <v>1328</v>
      </c>
      <c r="B1304" s="9" t="s">
        <v>490</v>
      </c>
    </row>
    <row r="1305" spans="1:2" x14ac:dyDescent="0.25">
      <c r="A1305" s="9" t="s">
        <v>1329</v>
      </c>
      <c r="B1305" s="9" t="s">
        <v>490</v>
      </c>
    </row>
    <row r="1306" spans="1:2" x14ac:dyDescent="0.25">
      <c r="A1306" s="9" t="s">
        <v>1330</v>
      </c>
      <c r="B1306" s="9" t="s">
        <v>490</v>
      </c>
    </row>
    <row r="1307" spans="1:2" x14ac:dyDescent="0.25">
      <c r="A1307" s="9" t="s">
        <v>1331</v>
      </c>
      <c r="B1307" s="9" t="s">
        <v>490</v>
      </c>
    </row>
    <row r="1308" spans="1:2" x14ac:dyDescent="0.25">
      <c r="A1308" s="9" t="s">
        <v>1332</v>
      </c>
      <c r="B1308" s="9" t="s">
        <v>490</v>
      </c>
    </row>
    <row r="1309" spans="1:2" x14ac:dyDescent="0.25">
      <c r="A1309" s="8" t="s">
        <v>1333</v>
      </c>
      <c r="B1309" s="8" t="s">
        <v>490</v>
      </c>
    </row>
    <row r="1310" spans="1:2" x14ac:dyDescent="0.25">
      <c r="A1310" s="8" t="s">
        <v>1334</v>
      </c>
      <c r="B1310" s="8" t="s">
        <v>490</v>
      </c>
    </row>
    <row r="1311" spans="1:2" x14ac:dyDescent="0.25">
      <c r="A1311" s="8" t="s">
        <v>1335</v>
      </c>
      <c r="B1311" s="8" t="s">
        <v>490</v>
      </c>
    </row>
    <row r="1312" spans="1:2" x14ac:dyDescent="0.25">
      <c r="A1312" s="9" t="s">
        <v>1336</v>
      </c>
      <c r="B1312" s="9" t="s">
        <v>490</v>
      </c>
    </row>
    <row r="1313" spans="1:2" x14ac:dyDescent="0.25">
      <c r="A1313" s="8" t="s">
        <v>1337</v>
      </c>
      <c r="B1313" s="8" t="s">
        <v>490</v>
      </c>
    </row>
    <row r="1314" spans="1:2" x14ac:dyDescent="0.25">
      <c r="A1314" s="8" t="s">
        <v>1338</v>
      </c>
      <c r="B1314" s="8" t="s">
        <v>490</v>
      </c>
    </row>
    <row r="1315" spans="1:2" x14ac:dyDescent="0.25">
      <c r="A1315" s="8" t="s">
        <v>1339</v>
      </c>
      <c r="B1315" s="8" t="s">
        <v>490</v>
      </c>
    </row>
    <row r="1316" spans="1:2" x14ac:dyDescent="0.25">
      <c r="A1316" s="8" t="s">
        <v>1340</v>
      </c>
      <c r="B1316" s="8" t="s">
        <v>490</v>
      </c>
    </row>
    <row r="1317" spans="1:2" x14ac:dyDescent="0.25">
      <c r="A1317" s="9" t="s">
        <v>1341</v>
      </c>
      <c r="B1317" s="9" t="s">
        <v>490</v>
      </c>
    </row>
    <row r="1318" spans="1:2" x14ac:dyDescent="0.25">
      <c r="A1318" s="9" t="s">
        <v>1342</v>
      </c>
      <c r="B1318" s="9" t="s">
        <v>490</v>
      </c>
    </row>
    <row r="1319" spans="1:2" x14ac:dyDescent="0.25">
      <c r="A1319" s="9" t="s">
        <v>1343</v>
      </c>
      <c r="B1319" s="9" t="s">
        <v>490</v>
      </c>
    </row>
    <row r="1320" spans="1:2" x14ac:dyDescent="0.25">
      <c r="A1320" s="9" t="s">
        <v>1344</v>
      </c>
      <c r="B1320" s="9" t="s">
        <v>490</v>
      </c>
    </row>
    <row r="1321" spans="1:2" x14ac:dyDescent="0.25">
      <c r="A1321" s="8" t="s">
        <v>1345</v>
      </c>
      <c r="B1321" s="8" t="s">
        <v>490</v>
      </c>
    </row>
    <row r="1322" spans="1:2" x14ac:dyDescent="0.25">
      <c r="A1322" s="9" t="s">
        <v>1346</v>
      </c>
      <c r="B1322" s="9" t="s">
        <v>490</v>
      </c>
    </row>
    <row r="1323" spans="1:2" x14ac:dyDescent="0.25">
      <c r="A1323" s="9" t="s">
        <v>1347</v>
      </c>
      <c r="B1323" s="9" t="s">
        <v>490</v>
      </c>
    </row>
    <row r="1324" spans="1:2" x14ac:dyDescent="0.25">
      <c r="A1324" s="9" t="s">
        <v>1348</v>
      </c>
      <c r="B1324" s="9" t="s">
        <v>490</v>
      </c>
    </row>
    <row r="1325" spans="1:2" x14ac:dyDescent="0.25">
      <c r="A1325" s="8" t="s">
        <v>1349</v>
      </c>
      <c r="B1325" s="8" t="s">
        <v>490</v>
      </c>
    </row>
    <row r="1326" spans="1:2" x14ac:dyDescent="0.25">
      <c r="A1326" s="9" t="s">
        <v>1350</v>
      </c>
      <c r="B1326" s="9" t="s">
        <v>490</v>
      </c>
    </row>
    <row r="1327" spans="1:2" x14ac:dyDescent="0.25">
      <c r="A1327" s="8" t="s">
        <v>1351</v>
      </c>
      <c r="B1327" s="8" t="s">
        <v>490</v>
      </c>
    </row>
    <row r="1328" spans="1:2" x14ac:dyDescent="0.25">
      <c r="A1328" s="8" t="s">
        <v>1352</v>
      </c>
      <c r="B1328" s="8" t="s">
        <v>490</v>
      </c>
    </row>
    <row r="1329" spans="1:2" x14ac:dyDescent="0.25">
      <c r="A1329" s="8" t="s">
        <v>1353</v>
      </c>
      <c r="B1329" s="8" t="s">
        <v>490</v>
      </c>
    </row>
    <row r="1330" spans="1:2" x14ac:dyDescent="0.25">
      <c r="A1330" s="8" t="s">
        <v>1354</v>
      </c>
      <c r="B1330" s="8" t="s">
        <v>490</v>
      </c>
    </row>
    <row r="1331" spans="1:2" x14ac:dyDescent="0.25">
      <c r="A1331" s="8" t="s">
        <v>1355</v>
      </c>
      <c r="B1331" s="8" t="s">
        <v>490</v>
      </c>
    </row>
    <row r="1332" spans="1:2" x14ac:dyDescent="0.25">
      <c r="A1332" s="8" t="s">
        <v>1356</v>
      </c>
      <c r="B1332" s="8" t="s">
        <v>490</v>
      </c>
    </row>
    <row r="1333" spans="1:2" x14ac:dyDescent="0.25">
      <c r="A1333" s="8" t="s">
        <v>1357</v>
      </c>
      <c r="B1333" s="8" t="s">
        <v>490</v>
      </c>
    </row>
    <row r="1334" spans="1:2" x14ac:dyDescent="0.25">
      <c r="A1334" s="8" t="s">
        <v>1358</v>
      </c>
      <c r="B1334" s="8" t="s">
        <v>490</v>
      </c>
    </row>
    <row r="1335" spans="1:2" x14ac:dyDescent="0.25">
      <c r="A1335" s="8" t="s">
        <v>1359</v>
      </c>
      <c r="B1335" s="8" t="s">
        <v>490</v>
      </c>
    </row>
    <row r="1336" spans="1:2" x14ac:dyDescent="0.25">
      <c r="A1336" s="8" t="s">
        <v>1360</v>
      </c>
      <c r="B1336" s="8" t="s">
        <v>490</v>
      </c>
    </row>
    <row r="1337" spans="1:2" x14ac:dyDescent="0.25">
      <c r="A1337" s="8" t="s">
        <v>1361</v>
      </c>
      <c r="B1337" s="8" t="s">
        <v>490</v>
      </c>
    </row>
    <row r="1338" spans="1:2" x14ac:dyDescent="0.25">
      <c r="A1338" s="8" t="s">
        <v>1362</v>
      </c>
      <c r="B1338" s="8" t="s">
        <v>490</v>
      </c>
    </row>
    <row r="1339" spans="1:2" x14ac:dyDescent="0.25">
      <c r="A1339" s="8" t="s">
        <v>1363</v>
      </c>
      <c r="B1339" s="8" t="s">
        <v>481</v>
      </c>
    </row>
    <row r="1340" spans="1:2" x14ac:dyDescent="0.25">
      <c r="A1340" s="8" t="s">
        <v>1365</v>
      </c>
      <c r="B1340" s="8" t="s">
        <v>1364</v>
      </c>
    </row>
    <row r="1341" spans="1:2" x14ac:dyDescent="0.25">
      <c r="A1341" s="8" t="s">
        <v>1366</v>
      </c>
      <c r="B1341" s="8" t="s">
        <v>1364</v>
      </c>
    </row>
    <row r="1342" spans="1:2" x14ac:dyDescent="0.25">
      <c r="A1342" s="8" t="s">
        <v>1367</v>
      </c>
      <c r="B1342" s="8" t="s">
        <v>1364</v>
      </c>
    </row>
    <row r="1343" spans="1:2" x14ac:dyDescent="0.25">
      <c r="A1343" s="8" t="s">
        <v>1368</v>
      </c>
      <c r="B1343" s="8" t="s">
        <v>1364</v>
      </c>
    </row>
    <row r="1344" spans="1:2" x14ac:dyDescent="0.25">
      <c r="A1344" s="8" t="s">
        <v>1369</v>
      </c>
      <c r="B1344" s="8" t="s">
        <v>1370</v>
      </c>
    </row>
    <row r="1345" spans="1:2" x14ac:dyDescent="0.25">
      <c r="A1345" s="8" t="s">
        <v>1372</v>
      </c>
      <c r="B1345" s="8" t="s">
        <v>1370</v>
      </c>
    </row>
    <row r="1346" spans="1:2" x14ac:dyDescent="0.25">
      <c r="A1346" s="8" t="s">
        <v>1373</v>
      </c>
      <c r="B1346" s="8" t="s">
        <v>1370</v>
      </c>
    </row>
    <row r="1347" spans="1:2" x14ac:dyDescent="0.25">
      <c r="A1347" s="8" t="s">
        <v>1374</v>
      </c>
      <c r="B1347" s="8" t="s">
        <v>1370</v>
      </c>
    </row>
    <row r="1348" spans="1:2" x14ac:dyDescent="0.25">
      <c r="A1348" s="8" t="s">
        <v>1375</v>
      </c>
      <c r="B1348" s="8" t="s">
        <v>1370</v>
      </c>
    </row>
    <row r="1349" spans="1:2" x14ac:dyDescent="0.25">
      <c r="A1349" s="8" t="s">
        <v>1376</v>
      </c>
      <c r="B1349" s="8" t="s">
        <v>1370</v>
      </c>
    </row>
    <row r="1350" spans="1:2" x14ac:dyDescent="0.25">
      <c r="A1350" s="8" t="s">
        <v>1377</v>
      </c>
      <c r="B1350" s="8" t="s">
        <v>1370</v>
      </c>
    </row>
    <row r="1351" spans="1:2" x14ac:dyDescent="0.25">
      <c r="A1351" s="8" t="s">
        <v>1378</v>
      </c>
      <c r="B1351" s="8" t="s">
        <v>1370</v>
      </c>
    </row>
    <row r="1352" spans="1:2" x14ac:dyDescent="0.25">
      <c r="A1352" s="8" t="s">
        <v>1379</v>
      </c>
      <c r="B1352" s="8" t="s">
        <v>1370</v>
      </c>
    </row>
    <row r="1353" spans="1:2" x14ac:dyDescent="0.25">
      <c r="A1353" s="8" t="s">
        <v>1380</v>
      </c>
      <c r="B1353" s="8" t="s">
        <v>1370</v>
      </c>
    </row>
    <row r="1354" spans="1:2" x14ac:dyDescent="0.25">
      <c r="A1354" s="8" t="s">
        <v>1381</v>
      </c>
      <c r="B1354" s="8" t="s">
        <v>1370</v>
      </c>
    </row>
    <row r="1355" spans="1:2" x14ac:dyDescent="0.25">
      <c r="A1355" s="8" t="s">
        <v>1382</v>
      </c>
      <c r="B1355" s="8" t="s">
        <v>1370</v>
      </c>
    </row>
    <row r="1356" spans="1:2" x14ac:dyDescent="0.25">
      <c r="A1356" s="8" t="s">
        <v>1383</v>
      </c>
      <c r="B1356" s="8" t="s">
        <v>1370</v>
      </c>
    </row>
    <row r="1357" spans="1:2" x14ac:dyDescent="0.25">
      <c r="A1357" s="8" t="s">
        <v>1384</v>
      </c>
      <c r="B1357" s="8" t="s">
        <v>1370</v>
      </c>
    </row>
    <row r="1358" spans="1:2" x14ac:dyDescent="0.25">
      <c r="A1358" s="8" t="s">
        <v>1385</v>
      </c>
      <c r="B1358" s="8" t="s">
        <v>1370</v>
      </c>
    </row>
    <row r="1359" spans="1:2" x14ac:dyDescent="0.25">
      <c r="A1359" s="8" t="s">
        <v>1386</v>
      </c>
      <c r="B1359" s="8" t="s">
        <v>1370</v>
      </c>
    </row>
    <row r="1360" spans="1:2" x14ac:dyDescent="0.25">
      <c r="A1360" s="8" t="s">
        <v>1387</v>
      </c>
      <c r="B1360" s="8" t="s">
        <v>1370</v>
      </c>
    </row>
    <row r="1361" spans="1:2" x14ac:dyDescent="0.25">
      <c r="A1361" s="8" t="s">
        <v>1388</v>
      </c>
      <c r="B1361" s="8" t="s">
        <v>1370</v>
      </c>
    </row>
    <row r="1362" spans="1:2" x14ac:dyDescent="0.25">
      <c r="A1362" s="8" t="s">
        <v>1389</v>
      </c>
      <c r="B1362" s="8" t="s">
        <v>1370</v>
      </c>
    </row>
    <row r="1363" spans="1:2" x14ac:dyDescent="0.25">
      <c r="A1363" s="8" t="s">
        <v>1390</v>
      </c>
      <c r="B1363" s="8" t="s">
        <v>1370</v>
      </c>
    </row>
    <row r="1364" spans="1:2" x14ac:dyDescent="0.25">
      <c r="A1364" s="8" t="s">
        <v>1391</v>
      </c>
      <c r="B1364" s="8" t="s">
        <v>1370</v>
      </c>
    </row>
    <row r="1365" spans="1:2" x14ac:dyDescent="0.25">
      <c r="A1365" s="8" t="s">
        <v>1392</v>
      </c>
      <c r="B1365" s="8" t="s">
        <v>1370</v>
      </c>
    </row>
    <row r="1366" spans="1:2" x14ac:dyDescent="0.25">
      <c r="A1366" s="8" t="s">
        <v>1393</v>
      </c>
      <c r="B1366" s="8" t="s">
        <v>1370</v>
      </c>
    </row>
    <row r="1367" spans="1:2" x14ac:dyDescent="0.25">
      <c r="A1367" s="8" t="s">
        <v>1394</v>
      </c>
      <c r="B1367" s="8" t="s">
        <v>1370</v>
      </c>
    </row>
    <row r="1368" spans="1:2" x14ac:dyDescent="0.25">
      <c r="A1368" s="8" t="s">
        <v>1395</v>
      </c>
      <c r="B1368" s="8" t="s">
        <v>1370</v>
      </c>
    </row>
    <row r="1369" spans="1:2" x14ac:dyDescent="0.25">
      <c r="A1369" s="8" t="s">
        <v>1396</v>
      </c>
      <c r="B1369" s="8" t="s">
        <v>1364</v>
      </c>
    </row>
    <row r="1370" spans="1:2" x14ac:dyDescent="0.25">
      <c r="A1370" s="8" t="s">
        <v>1397</v>
      </c>
      <c r="B1370" s="8" t="s">
        <v>1364</v>
      </c>
    </row>
    <row r="1371" spans="1:2" x14ac:dyDescent="0.25">
      <c r="A1371" s="8" t="s">
        <v>1398</v>
      </c>
      <c r="B1371" s="8" t="s">
        <v>1364</v>
      </c>
    </row>
    <row r="1372" spans="1:2" x14ac:dyDescent="0.25">
      <c r="A1372" s="8" t="s">
        <v>1399</v>
      </c>
      <c r="B1372" s="8" t="s">
        <v>1364</v>
      </c>
    </row>
    <row r="1373" spans="1:2" x14ac:dyDescent="0.25">
      <c r="A1373" s="8" t="s">
        <v>1400</v>
      </c>
      <c r="B1373" s="8" t="s">
        <v>1364</v>
      </c>
    </row>
    <row r="1374" spans="1:2" x14ac:dyDescent="0.25">
      <c r="A1374" s="8" t="s">
        <v>1401</v>
      </c>
      <c r="B1374" s="8" t="s">
        <v>1364</v>
      </c>
    </row>
    <row r="1375" spans="1:2" x14ac:dyDescent="0.25">
      <c r="A1375" s="8" t="s">
        <v>1402</v>
      </c>
      <c r="B1375" s="8" t="s">
        <v>1364</v>
      </c>
    </row>
    <row r="1376" spans="1:2" x14ac:dyDescent="0.25">
      <c r="A1376" s="8" t="s">
        <v>1403</v>
      </c>
      <c r="B1376" s="8" t="s">
        <v>1364</v>
      </c>
    </row>
    <row r="1377" spans="1:2" x14ac:dyDescent="0.25">
      <c r="A1377" s="8" t="s">
        <v>1404</v>
      </c>
      <c r="B1377" s="8" t="s">
        <v>1364</v>
      </c>
    </row>
    <row r="1378" spans="1:2" x14ac:dyDescent="0.25">
      <c r="A1378" s="8" t="s">
        <v>1405</v>
      </c>
      <c r="B1378" s="8" t="s">
        <v>1364</v>
      </c>
    </row>
    <row r="1379" spans="1:2" x14ac:dyDescent="0.25">
      <c r="A1379" s="8" t="s">
        <v>1406</v>
      </c>
      <c r="B1379" s="8" t="s">
        <v>1364</v>
      </c>
    </row>
    <row r="1380" spans="1:2" x14ac:dyDescent="0.25">
      <c r="A1380" s="8" t="s">
        <v>1407</v>
      </c>
      <c r="B1380" s="8" t="s">
        <v>1364</v>
      </c>
    </row>
    <row r="1381" spans="1:2" x14ac:dyDescent="0.25">
      <c r="A1381" s="8" t="s">
        <v>1408</v>
      </c>
      <c r="B1381" s="8" t="s">
        <v>1364</v>
      </c>
    </row>
    <row r="1382" spans="1:2" x14ac:dyDescent="0.25">
      <c r="A1382" s="8" t="s">
        <v>1409</v>
      </c>
      <c r="B1382" s="8" t="s">
        <v>1364</v>
      </c>
    </row>
    <row r="1383" spans="1:2" x14ac:dyDescent="0.25">
      <c r="A1383" s="8" t="s">
        <v>1410</v>
      </c>
      <c r="B1383" s="8" t="s">
        <v>1364</v>
      </c>
    </row>
    <row r="1384" spans="1:2" x14ac:dyDescent="0.25">
      <c r="A1384" s="8" t="s">
        <v>1411</v>
      </c>
      <c r="B1384" s="8" t="s">
        <v>1364</v>
      </c>
    </row>
    <row r="1385" spans="1:2" x14ac:dyDescent="0.25">
      <c r="A1385" s="8" t="s">
        <v>1412</v>
      </c>
      <c r="B1385" s="8" t="s">
        <v>1364</v>
      </c>
    </row>
    <row r="1386" spans="1:2" x14ac:dyDescent="0.25">
      <c r="A1386" s="8" t="s">
        <v>1413</v>
      </c>
      <c r="B1386" s="8" t="s">
        <v>1364</v>
      </c>
    </row>
    <row r="1387" spans="1:2" x14ac:dyDescent="0.25">
      <c r="A1387" s="8" t="s">
        <v>1414</v>
      </c>
      <c r="B1387" s="8" t="s">
        <v>1364</v>
      </c>
    </row>
    <row r="1388" spans="1:2" x14ac:dyDescent="0.25">
      <c r="A1388" s="8" t="s">
        <v>1415</v>
      </c>
      <c r="B1388" s="8" t="s">
        <v>1364</v>
      </c>
    </row>
    <row r="1389" spans="1:2" x14ac:dyDescent="0.25">
      <c r="A1389" s="8" t="s">
        <v>1416</v>
      </c>
      <c r="B1389" s="8" t="s">
        <v>1364</v>
      </c>
    </row>
    <row r="1390" spans="1:2" x14ac:dyDescent="0.25">
      <c r="A1390" s="8" t="s">
        <v>1417</v>
      </c>
      <c r="B1390" s="8" t="s">
        <v>1364</v>
      </c>
    </row>
    <row r="1391" spans="1:2" x14ac:dyDescent="0.25">
      <c r="A1391" s="8" t="s">
        <v>1418</v>
      </c>
      <c r="B1391" s="8" t="s">
        <v>1364</v>
      </c>
    </row>
    <row r="1392" spans="1:2" x14ac:dyDescent="0.25">
      <c r="A1392" s="8" t="s">
        <v>1419</v>
      </c>
      <c r="B1392" s="8" t="s">
        <v>1364</v>
      </c>
    </row>
    <row r="1393" spans="1:2" x14ac:dyDescent="0.25">
      <c r="A1393" s="8" t="s">
        <v>1420</v>
      </c>
      <c r="B1393" s="8" t="s">
        <v>1364</v>
      </c>
    </row>
    <row r="1394" spans="1:2" x14ac:dyDescent="0.25">
      <c r="A1394" s="8" t="s">
        <v>1421</v>
      </c>
      <c r="B1394" s="8" t="s">
        <v>1364</v>
      </c>
    </row>
    <row r="1395" spans="1:2" x14ac:dyDescent="0.25">
      <c r="A1395" s="8" t="s">
        <v>1422</v>
      </c>
      <c r="B1395" s="8" t="s">
        <v>1364</v>
      </c>
    </row>
    <row r="1396" spans="1:2" x14ac:dyDescent="0.25">
      <c r="A1396" s="8" t="s">
        <v>1423</v>
      </c>
      <c r="B1396" s="8" t="s">
        <v>1364</v>
      </c>
    </row>
    <row r="1397" spans="1:2" x14ac:dyDescent="0.25">
      <c r="A1397" s="8" t="s">
        <v>1424</v>
      </c>
      <c r="B1397" s="8" t="s">
        <v>1364</v>
      </c>
    </row>
    <row r="1398" spans="1:2" x14ac:dyDescent="0.25">
      <c r="A1398" s="10" t="s">
        <v>1425</v>
      </c>
      <c r="B1398" s="10" t="s">
        <v>1364</v>
      </c>
    </row>
    <row r="1399" spans="1:2" x14ac:dyDescent="0.25">
      <c r="A1399" s="8" t="s">
        <v>1426</v>
      </c>
      <c r="B1399" s="8" t="s">
        <v>1364</v>
      </c>
    </row>
    <row r="1400" spans="1:2" x14ac:dyDescent="0.25">
      <c r="A1400" s="8" t="s">
        <v>1427</v>
      </c>
      <c r="B1400" s="8" t="s">
        <v>1364</v>
      </c>
    </row>
    <row r="1401" spans="1:2" x14ac:dyDescent="0.25">
      <c r="A1401" s="8" t="s">
        <v>1428</v>
      </c>
      <c r="B1401" s="8" t="s">
        <v>1364</v>
      </c>
    </row>
    <row r="1402" spans="1:2" x14ac:dyDescent="0.25">
      <c r="A1402" s="8" t="s">
        <v>1429</v>
      </c>
      <c r="B1402" s="8" t="s">
        <v>1364</v>
      </c>
    </row>
    <row r="1403" spans="1:2" x14ac:dyDescent="0.25">
      <c r="A1403" s="8" t="s">
        <v>1430</v>
      </c>
      <c r="B1403" s="8" t="s">
        <v>1364</v>
      </c>
    </row>
    <row r="1404" spans="1:2" x14ac:dyDescent="0.25">
      <c r="A1404" s="8" t="s">
        <v>1431</v>
      </c>
      <c r="B1404" s="8" t="s">
        <v>1364</v>
      </c>
    </row>
    <row r="1405" spans="1:2" x14ac:dyDescent="0.25">
      <c r="A1405" s="8" t="s">
        <v>1432</v>
      </c>
      <c r="B1405" s="8" t="s">
        <v>1364</v>
      </c>
    </row>
    <row r="1406" spans="1:2" x14ac:dyDescent="0.25">
      <c r="A1406" s="8" t="s">
        <v>1433</v>
      </c>
      <c r="B1406" s="8" t="s">
        <v>1364</v>
      </c>
    </row>
    <row r="1407" spans="1:2" x14ac:dyDescent="0.25">
      <c r="A1407" s="8" t="s">
        <v>1434</v>
      </c>
      <c r="B1407" s="8" t="s">
        <v>1364</v>
      </c>
    </row>
    <row r="1408" spans="1:2" x14ac:dyDescent="0.25">
      <c r="A1408" s="8" t="s">
        <v>1435</v>
      </c>
      <c r="B1408" s="8" t="s">
        <v>1364</v>
      </c>
    </row>
    <row r="1409" spans="1:2" x14ac:dyDescent="0.25">
      <c r="A1409" s="8" t="s">
        <v>1436</v>
      </c>
      <c r="B1409" s="8" t="s">
        <v>1364</v>
      </c>
    </row>
    <row r="1410" spans="1:2" x14ac:dyDescent="0.25">
      <c r="A1410" s="8" t="s">
        <v>1437</v>
      </c>
      <c r="B1410" s="8" t="s">
        <v>1364</v>
      </c>
    </row>
    <row r="1411" spans="1:2" x14ac:dyDescent="0.25">
      <c r="A1411" s="8" t="s">
        <v>1438</v>
      </c>
      <c r="B1411" s="8" t="s">
        <v>1364</v>
      </c>
    </row>
    <row r="1412" spans="1:2" x14ac:dyDescent="0.25">
      <c r="A1412" s="8" t="s">
        <v>1439</v>
      </c>
      <c r="B1412" s="8" t="s">
        <v>1364</v>
      </c>
    </row>
    <row r="1413" spans="1:2" x14ac:dyDescent="0.25">
      <c r="A1413" s="8" t="s">
        <v>1440</v>
      </c>
      <c r="B1413" s="8" t="s">
        <v>1364</v>
      </c>
    </row>
    <row r="1414" spans="1:2" x14ac:dyDescent="0.25">
      <c r="A1414" s="8" t="s">
        <v>1441</v>
      </c>
      <c r="B1414" s="8" t="s">
        <v>1364</v>
      </c>
    </row>
    <row r="1415" spans="1:2" x14ac:dyDescent="0.25">
      <c r="A1415" s="8" t="s">
        <v>1442</v>
      </c>
      <c r="B1415" s="8" t="s">
        <v>1364</v>
      </c>
    </row>
    <row r="1416" spans="1:2" x14ac:dyDescent="0.25">
      <c r="A1416" s="8" t="s">
        <v>1443</v>
      </c>
      <c r="B1416" s="8" t="s">
        <v>1364</v>
      </c>
    </row>
    <row r="1417" spans="1:2" x14ac:dyDescent="0.25">
      <c r="A1417" s="8" t="s">
        <v>1444</v>
      </c>
      <c r="B1417" s="8" t="s">
        <v>1364</v>
      </c>
    </row>
    <row r="1418" spans="1:2" x14ac:dyDescent="0.25">
      <c r="A1418" s="8" t="s">
        <v>1445</v>
      </c>
      <c r="B1418" s="8" t="s">
        <v>1364</v>
      </c>
    </row>
    <row r="1419" spans="1:2" x14ac:dyDescent="0.25">
      <c r="A1419" s="8" t="s">
        <v>1446</v>
      </c>
      <c r="B1419" s="8" t="s">
        <v>1364</v>
      </c>
    </row>
    <row r="1420" spans="1:2" x14ac:dyDescent="0.25">
      <c r="A1420" s="8" t="s">
        <v>1447</v>
      </c>
      <c r="B1420" s="8" t="s">
        <v>1364</v>
      </c>
    </row>
    <row r="1421" spans="1:2" x14ac:dyDescent="0.25">
      <c r="A1421" s="8" t="s">
        <v>1448</v>
      </c>
      <c r="B1421" s="8" t="s">
        <v>1364</v>
      </c>
    </row>
    <row r="1422" spans="1:2" x14ac:dyDescent="0.25">
      <c r="A1422" s="8" t="s">
        <v>1449</v>
      </c>
      <c r="B1422" s="8" t="s">
        <v>1364</v>
      </c>
    </row>
    <row r="1423" spans="1:2" x14ac:dyDescent="0.25">
      <c r="A1423" s="8" t="s">
        <v>1450</v>
      </c>
      <c r="B1423" s="8" t="s">
        <v>1364</v>
      </c>
    </row>
    <row r="1424" spans="1:2" x14ac:dyDescent="0.25">
      <c r="A1424" s="8" t="s">
        <v>1451</v>
      </c>
      <c r="B1424" s="8" t="s">
        <v>1364</v>
      </c>
    </row>
    <row r="1425" spans="1:2" x14ac:dyDescent="0.25">
      <c r="A1425" s="8" t="s">
        <v>1452</v>
      </c>
      <c r="B1425" s="8" t="s">
        <v>1364</v>
      </c>
    </row>
    <row r="1426" spans="1:2" x14ac:dyDescent="0.25">
      <c r="A1426" s="8" t="s">
        <v>1453</v>
      </c>
      <c r="B1426" s="8" t="s">
        <v>1364</v>
      </c>
    </row>
    <row r="1427" spans="1:2" x14ac:dyDescent="0.25">
      <c r="A1427" s="8" t="s">
        <v>1454</v>
      </c>
      <c r="B1427" s="8" t="s">
        <v>1364</v>
      </c>
    </row>
    <row r="1428" spans="1:2" x14ac:dyDescent="0.25">
      <c r="A1428" s="8" t="s">
        <v>1455</v>
      </c>
      <c r="B1428" s="8" t="s">
        <v>1370</v>
      </c>
    </row>
    <row r="1429" spans="1:2" x14ac:dyDescent="0.25">
      <c r="A1429" s="8" t="s">
        <v>1456</v>
      </c>
      <c r="B1429" s="8" t="s">
        <v>1370</v>
      </c>
    </row>
    <row r="1430" spans="1:2" x14ac:dyDescent="0.25">
      <c r="A1430" s="8" t="s">
        <v>1457</v>
      </c>
      <c r="B1430" s="8" t="s">
        <v>1370</v>
      </c>
    </row>
    <row r="1431" spans="1:2" x14ac:dyDescent="0.25">
      <c r="A1431" s="8" t="s">
        <v>1458</v>
      </c>
      <c r="B1431" s="8" t="s">
        <v>1370</v>
      </c>
    </row>
    <row r="1432" spans="1:2" x14ac:dyDescent="0.25">
      <c r="A1432" s="8" t="s">
        <v>1459</v>
      </c>
      <c r="B1432" s="8" t="s">
        <v>1370</v>
      </c>
    </row>
    <row r="1433" spans="1:2" x14ac:dyDescent="0.25">
      <c r="A1433" s="8" t="s">
        <v>1460</v>
      </c>
      <c r="B1433" s="8" t="s">
        <v>1370</v>
      </c>
    </row>
    <row r="1434" spans="1:2" x14ac:dyDescent="0.25">
      <c r="A1434" s="8" t="s">
        <v>1461</v>
      </c>
      <c r="B1434" s="8" t="s">
        <v>1370</v>
      </c>
    </row>
    <row r="1435" spans="1:2" x14ac:dyDescent="0.25">
      <c r="A1435" s="8" t="s">
        <v>1462</v>
      </c>
      <c r="B1435" s="8" t="s">
        <v>1370</v>
      </c>
    </row>
    <row r="1436" spans="1:2" x14ac:dyDescent="0.25">
      <c r="A1436" s="8" t="s">
        <v>1463</v>
      </c>
      <c r="B1436" s="8" t="s">
        <v>1370</v>
      </c>
    </row>
    <row r="1437" spans="1:2" x14ac:dyDescent="0.25">
      <c r="A1437" s="8" t="s">
        <v>1464</v>
      </c>
      <c r="B1437" s="8" t="s">
        <v>1370</v>
      </c>
    </row>
    <row r="1438" spans="1:2" x14ac:dyDescent="0.25">
      <c r="A1438" s="8" t="s">
        <v>1465</v>
      </c>
      <c r="B1438" s="8" t="s">
        <v>1370</v>
      </c>
    </row>
    <row r="1439" spans="1:2" x14ac:dyDescent="0.25">
      <c r="A1439" s="8" t="s">
        <v>1466</v>
      </c>
      <c r="B1439" s="8" t="s">
        <v>1370</v>
      </c>
    </row>
    <row r="1440" spans="1:2" x14ac:dyDescent="0.25">
      <c r="A1440" s="8" t="s">
        <v>1467</v>
      </c>
      <c r="B1440" s="8" t="s">
        <v>1370</v>
      </c>
    </row>
    <row r="1441" spans="1:2" x14ac:dyDescent="0.25">
      <c r="A1441" s="8" t="s">
        <v>1468</v>
      </c>
      <c r="B1441" s="8" t="s">
        <v>1370</v>
      </c>
    </row>
    <row r="1442" spans="1:2" x14ac:dyDescent="0.25">
      <c r="A1442" s="10" t="s">
        <v>1469</v>
      </c>
      <c r="B1442" s="10" t="s">
        <v>1370</v>
      </c>
    </row>
    <row r="1443" spans="1:2" x14ac:dyDescent="0.25">
      <c r="A1443" s="8" t="s">
        <v>1470</v>
      </c>
      <c r="B1443" s="8" t="s">
        <v>1370</v>
      </c>
    </row>
    <row r="1444" spans="1:2" x14ac:dyDescent="0.25">
      <c r="A1444" s="8" t="s">
        <v>1471</v>
      </c>
      <c r="B1444" s="8" t="s">
        <v>1370</v>
      </c>
    </row>
    <row r="1445" spans="1:2" x14ac:dyDescent="0.25">
      <c r="A1445" s="8" t="s">
        <v>1472</v>
      </c>
      <c r="B1445" s="8" t="s">
        <v>1370</v>
      </c>
    </row>
    <row r="1446" spans="1:2" x14ac:dyDescent="0.25">
      <c r="A1446" s="8" t="s">
        <v>1473</v>
      </c>
      <c r="B1446" s="8" t="s">
        <v>1370</v>
      </c>
    </row>
    <row r="1447" spans="1:2" x14ac:dyDescent="0.25">
      <c r="A1447" s="8" t="s">
        <v>1474</v>
      </c>
      <c r="B1447" s="8" t="s">
        <v>1370</v>
      </c>
    </row>
    <row r="1448" spans="1:2" x14ac:dyDescent="0.25">
      <c r="A1448" s="8" t="s">
        <v>1475</v>
      </c>
      <c r="B1448" s="8" t="s">
        <v>1370</v>
      </c>
    </row>
    <row r="1449" spans="1:2" x14ac:dyDescent="0.25">
      <c r="A1449" s="8" t="s">
        <v>1476</v>
      </c>
      <c r="B1449" s="8" t="s">
        <v>1370</v>
      </c>
    </row>
    <row r="1450" spans="1:2" x14ac:dyDescent="0.25">
      <c r="A1450" s="8" t="s">
        <v>1477</v>
      </c>
      <c r="B1450" s="8" t="s">
        <v>1370</v>
      </c>
    </row>
    <row r="1451" spans="1:2" x14ac:dyDescent="0.25">
      <c r="A1451" s="8" t="s">
        <v>1479</v>
      </c>
      <c r="B1451" s="8" t="s">
        <v>1370</v>
      </c>
    </row>
    <row r="1452" spans="1:2" x14ac:dyDescent="0.25">
      <c r="A1452" s="8" t="s">
        <v>1480</v>
      </c>
      <c r="B1452" s="8" t="s">
        <v>1370</v>
      </c>
    </row>
    <row r="1453" spans="1:2" x14ac:dyDescent="0.25">
      <c r="A1453" s="8" t="s">
        <v>1481</v>
      </c>
      <c r="B1453" s="8" t="s">
        <v>1370</v>
      </c>
    </row>
    <row r="1454" spans="1:2" x14ac:dyDescent="0.25">
      <c r="A1454" s="8" t="s">
        <v>1483</v>
      </c>
      <c r="B1454" s="8" t="s">
        <v>1370</v>
      </c>
    </row>
    <row r="1455" spans="1:2" x14ac:dyDescent="0.25">
      <c r="A1455" s="8" t="s">
        <v>1484</v>
      </c>
      <c r="B1455" s="8" t="s">
        <v>1370</v>
      </c>
    </row>
    <row r="1456" spans="1:2" x14ac:dyDescent="0.25">
      <c r="A1456" s="8" t="s">
        <v>1485</v>
      </c>
      <c r="B1456" s="8" t="s">
        <v>1370</v>
      </c>
    </row>
    <row r="1457" spans="1:2" x14ac:dyDescent="0.25">
      <c r="A1457" s="8" t="s">
        <v>1486</v>
      </c>
      <c r="B1457" s="8" t="s">
        <v>1370</v>
      </c>
    </row>
    <row r="1458" spans="1:2" x14ac:dyDescent="0.25">
      <c r="A1458" s="8" t="s">
        <v>1487</v>
      </c>
      <c r="B1458" s="8" t="s">
        <v>1370</v>
      </c>
    </row>
    <row r="1459" spans="1:2" x14ac:dyDescent="0.25">
      <c r="A1459" s="8" t="s">
        <v>1488</v>
      </c>
      <c r="B1459" s="8" t="s">
        <v>1370</v>
      </c>
    </row>
    <row r="1460" spans="1:2" x14ac:dyDescent="0.25">
      <c r="A1460" s="8" t="s">
        <v>1489</v>
      </c>
      <c r="B1460" s="8" t="s">
        <v>1370</v>
      </c>
    </row>
    <row r="1461" spans="1:2" x14ac:dyDescent="0.25">
      <c r="A1461" s="8" t="s">
        <v>1490</v>
      </c>
      <c r="B1461" s="8" t="s">
        <v>1370</v>
      </c>
    </row>
    <row r="1462" spans="1:2" x14ac:dyDescent="0.25">
      <c r="A1462" s="8" t="s">
        <v>1491</v>
      </c>
      <c r="B1462" s="8" t="s">
        <v>1370</v>
      </c>
    </row>
    <row r="1463" spans="1:2" x14ac:dyDescent="0.25">
      <c r="A1463" s="8" t="s">
        <v>1492</v>
      </c>
      <c r="B1463" s="8" t="s">
        <v>1370</v>
      </c>
    </row>
    <row r="1464" spans="1:2" x14ac:dyDescent="0.25">
      <c r="A1464" s="8" t="s">
        <v>1493</v>
      </c>
      <c r="B1464" s="8" t="s">
        <v>1370</v>
      </c>
    </row>
    <row r="1465" spans="1:2" x14ac:dyDescent="0.25">
      <c r="A1465" s="8" t="s">
        <v>1494</v>
      </c>
      <c r="B1465" s="8" t="s">
        <v>1370</v>
      </c>
    </row>
    <row r="1466" spans="1:2" x14ac:dyDescent="0.25">
      <c r="A1466" s="8" t="s">
        <v>1495</v>
      </c>
      <c r="B1466" s="8" t="s">
        <v>1370</v>
      </c>
    </row>
    <row r="1467" spans="1:2" x14ac:dyDescent="0.25">
      <c r="A1467" s="8" t="s">
        <v>1496</v>
      </c>
      <c r="B1467" s="8" t="s">
        <v>1370</v>
      </c>
    </row>
    <row r="1468" spans="1:2" x14ac:dyDescent="0.25">
      <c r="A1468" s="8" t="s">
        <v>1497</v>
      </c>
      <c r="B1468" s="8" t="s">
        <v>1370</v>
      </c>
    </row>
    <row r="1469" spans="1:2" x14ac:dyDescent="0.25">
      <c r="A1469" s="8" t="s">
        <v>1498</v>
      </c>
      <c r="B1469" s="8" t="s">
        <v>1370</v>
      </c>
    </row>
    <row r="1470" spans="1:2" x14ac:dyDescent="0.25">
      <c r="A1470" s="8" t="s">
        <v>1499</v>
      </c>
      <c r="B1470" s="8" t="s">
        <v>1370</v>
      </c>
    </row>
    <row r="1471" spans="1:2" x14ac:dyDescent="0.25">
      <c r="A1471" s="8" t="s">
        <v>1500</v>
      </c>
      <c r="B1471" s="8" t="s">
        <v>1370</v>
      </c>
    </row>
    <row r="1472" spans="1:2" x14ac:dyDescent="0.25">
      <c r="A1472" s="8" t="s">
        <v>1501</v>
      </c>
      <c r="B1472" s="8" t="s">
        <v>1370</v>
      </c>
    </row>
    <row r="1473" spans="1:2" x14ac:dyDescent="0.25">
      <c r="A1473" s="10" t="s">
        <v>1502</v>
      </c>
      <c r="B1473" s="10" t="s">
        <v>1370</v>
      </c>
    </row>
    <row r="1474" spans="1:2" x14ac:dyDescent="0.25">
      <c r="A1474" s="8" t="s">
        <v>1503</v>
      </c>
      <c r="B1474" s="8" t="s">
        <v>1370</v>
      </c>
    </row>
    <row r="1475" spans="1:2" x14ac:dyDescent="0.25">
      <c r="A1475" s="8" t="s">
        <v>1504</v>
      </c>
      <c r="B1475" s="8" t="s">
        <v>1370</v>
      </c>
    </row>
    <row r="1476" spans="1:2" x14ac:dyDescent="0.25">
      <c r="A1476" s="8" t="s">
        <v>1505</v>
      </c>
      <c r="B1476" s="8" t="s">
        <v>1370</v>
      </c>
    </row>
    <row r="1477" spans="1:2" x14ac:dyDescent="0.25">
      <c r="A1477" s="8" t="s">
        <v>1506</v>
      </c>
      <c r="B1477" s="8" t="s">
        <v>1370</v>
      </c>
    </row>
    <row r="1478" spans="1:2" x14ac:dyDescent="0.25">
      <c r="A1478" s="8" t="s">
        <v>1507</v>
      </c>
      <c r="B1478" s="8" t="s">
        <v>1370</v>
      </c>
    </row>
    <row r="1479" spans="1:2" x14ac:dyDescent="0.25">
      <c r="A1479" s="8" t="s">
        <v>1508</v>
      </c>
      <c r="B1479" s="8" t="s">
        <v>1370</v>
      </c>
    </row>
    <row r="1480" spans="1:2" x14ac:dyDescent="0.25">
      <c r="A1480" s="8" t="s">
        <v>1509</v>
      </c>
      <c r="B1480" s="8" t="s">
        <v>1370</v>
      </c>
    </row>
    <row r="1481" spans="1:2" x14ac:dyDescent="0.25">
      <c r="A1481" s="8" t="s">
        <v>1510</v>
      </c>
      <c r="B1481" s="8" t="s">
        <v>1370</v>
      </c>
    </row>
    <row r="1482" spans="1:2" x14ac:dyDescent="0.25">
      <c r="A1482" s="8" t="s">
        <v>1511</v>
      </c>
      <c r="B1482" s="8" t="s">
        <v>1370</v>
      </c>
    </row>
    <row r="1483" spans="1:2" x14ac:dyDescent="0.25">
      <c r="A1483" s="8" t="s">
        <v>1512</v>
      </c>
      <c r="B1483" s="8" t="s">
        <v>1370</v>
      </c>
    </row>
    <row r="1484" spans="1:2" x14ac:dyDescent="0.25">
      <c r="A1484" s="8" t="s">
        <v>1513</v>
      </c>
      <c r="B1484" s="8" t="s">
        <v>1370</v>
      </c>
    </row>
    <row r="1485" spans="1:2" x14ac:dyDescent="0.25">
      <c r="A1485" s="8" t="s">
        <v>1514</v>
      </c>
      <c r="B1485" s="8" t="s">
        <v>1370</v>
      </c>
    </row>
    <row r="1486" spans="1:2" x14ac:dyDescent="0.25">
      <c r="A1486" s="8" t="s">
        <v>1515</v>
      </c>
      <c r="B1486" s="8" t="s">
        <v>1370</v>
      </c>
    </row>
    <row r="1487" spans="1:2" x14ac:dyDescent="0.25">
      <c r="A1487" s="8" t="s">
        <v>1516</v>
      </c>
      <c r="B1487" s="8" t="s">
        <v>1370</v>
      </c>
    </row>
    <row r="1488" spans="1:2" x14ac:dyDescent="0.25">
      <c r="A1488" s="8" t="s">
        <v>1517</v>
      </c>
      <c r="B1488" s="8" t="s">
        <v>1370</v>
      </c>
    </row>
    <row r="1489" spans="1:2" x14ac:dyDescent="0.25">
      <c r="A1489" s="8" t="s">
        <v>1518</v>
      </c>
      <c r="B1489" s="8" t="s">
        <v>1370</v>
      </c>
    </row>
    <row r="1490" spans="1:2" x14ac:dyDescent="0.25">
      <c r="A1490" s="8" t="s">
        <v>1519</v>
      </c>
      <c r="B1490" s="8" t="s">
        <v>1370</v>
      </c>
    </row>
    <row r="1491" spans="1:2" x14ac:dyDescent="0.25">
      <c r="A1491" s="8" t="s">
        <v>1520</v>
      </c>
      <c r="B1491" s="8" t="s">
        <v>1370</v>
      </c>
    </row>
    <row r="1492" spans="1:2" x14ac:dyDescent="0.25">
      <c r="A1492" s="8" t="s">
        <v>1521</v>
      </c>
      <c r="B1492" s="8" t="s">
        <v>1370</v>
      </c>
    </row>
    <row r="1493" spans="1:2" x14ac:dyDescent="0.25">
      <c r="A1493" s="8" t="s">
        <v>1522</v>
      </c>
      <c r="B1493" s="8" t="s">
        <v>1370</v>
      </c>
    </row>
    <row r="1494" spans="1:2" x14ac:dyDescent="0.25">
      <c r="A1494" s="8" t="s">
        <v>1523</v>
      </c>
      <c r="B1494" s="8" t="s">
        <v>1370</v>
      </c>
    </row>
    <row r="1495" spans="1:2" x14ac:dyDescent="0.25">
      <c r="A1495" s="8" t="s">
        <v>1524</v>
      </c>
      <c r="B1495" s="8" t="s">
        <v>1370</v>
      </c>
    </row>
    <row r="1496" spans="1:2" x14ac:dyDescent="0.25">
      <c r="A1496" s="8" t="s">
        <v>1525</v>
      </c>
      <c r="B1496" s="8" t="s">
        <v>1370</v>
      </c>
    </row>
    <row r="1497" spans="1:2" x14ac:dyDescent="0.25">
      <c r="A1497" s="8" t="s">
        <v>1526</v>
      </c>
      <c r="B1497" s="8" t="s">
        <v>1370</v>
      </c>
    </row>
    <row r="1498" spans="1:2" x14ac:dyDescent="0.25">
      <c r="A1498" s="8" t="s">
        <v>1527</v>
      </c>
      <c r="B1498" s="8" t="s">
        <v>1370</v>
      </c>
    </row>
    <row r="1499" spans="1:2" x14ac:dyDescent="0.25">
      <c r="A1499" s="8" t="s">
        <v>1528</v>
      </c>
      <c r="B1499" s="8" t="s">
        <v>1370</v>
      </c>
    </row>
    <row r="1500" spans="1:2" x14ac:dyDescent="0.25">
      <c r="A1500" s="8" t="s">
        <v>1529</v>
      </c>
      <c r="B1500" s="8" t="s">
        <v>1370</v>
      </c>
    </row>
    <row r="1501" spans="1:2" x14ac:dyDescent="0.25">
      <c r="A1501" s="8" t="s">
        <v>1530</v>
      </c>
      <c r="B1501" s="8" t="s">
        <v>1370</v>
      </c>
    </row>
    <row r="1502" spans="1:2" x14ac:dyDescent="0.25">
      <c r="A1502" s="8" t="s">
        <v>1531</v>
      </c>
      <c r="B1502" s="8" t="s">
        <v>1370</v>
      </c>
    </row>
    <row r="1503" spans="1:2" x14ac:dyDescent="0.25">
      <c r="A1503" s="8" t="s">
        <v>1532</v>
      </c>
      <c r="B1503" s="8" t="s">
        <v>1370</v>
      </c>
    </row>
    <row r="1504" spans="1:2" x14ac:dyDescent="0.25">
      <c r="A1504" s="8" t="s">
        <v>1533</v>
      </c>
      <c r="B1504" s="8" t="s">
        <v>1370</v>
      </c>
    </row>
    <row r="1505" spans="1:2" x14ac:dyDescent="0.25">
      <c r="A1505" s="8" t="s">
        <v>1534</v>
      </c>
      <c r="B1505" s="8" t="s">
        <v>1370</v>
      </c>
    </row>
    <row r="1506" spans="1:2" x14ac:dyDescent="0.25">
      <c r="A1506" s="8" t="s">
        <v>1535</v>
      </c>
      <c r="B1506" s="8" t="s">
        <v>1370</v>
      </c>
    </row>
    <row r="1507" spans="1:2" x14ac:dyDescent="0.25">
      <c r="A1507" s="8" t="s">
        <v>1536</v>
      </c>
      <c r="B1507" s="8" t="s">
        <v>1370</v>
      </c>
    </row>
    <row r="1508" spans="1:2" x14ac:dyDescent="0.25">
      <c r="A1508" s="8" t="s">
        <v>1537</v>
      </c>
      <c r="B1508" s="8" t="s">
        <v>1370</v>
      </c>
    </row>
    <row r="1509" spans="1:2" x14ac:dyDescent="0.25">
      <c r="A1509" s="8" t="s">
        <v>1371</v>
      </c>
      <c r="B1509" s="8" t="s">
        <v>1364</v>
      </c>
    </row>
    <row r="1510" spans="1:2" x14ac:dyDescent="0.25">
      <c r="A1510" s="8" t="s">
        <v>1538</v>
      </c>
      <c r="B1510" s="8" t="s">
        <v>1364</v>
      </c>
    </row>
    <row r="1511" spans="1:2" x14ac:dyDescent="0.25">
      <c r="A1511" s="8" t="s">
        <v>1539</v>
      </c>
      <c r="B1511" s="8" t="s">
        <v>1364</v>
      </c>
    </row>
    <row r="1512" spans="1:2" x14ac:dyDescent="0.25">
      <c r="A1512" s="8" t="s">
        <v>1540</v>
      </c>
      <c r="B1512" s="8" t="s">
        <v>1364</v>
      </c>
    </row>
    <row r="1513" spans="1:2" x14ac:dyDescent="0.25">
      <c r="A1513" s="8" t="s">
        <v>1541</v>
      </c>
      <c r="B1513" s="8" t="s">
        <v>1364</v>
      </c>
    </row>
    <row r="1514" spans="1:2" x14ac:dyDescent="0.25">
      <c r="A1514" s="8" t="s">
        <v>1542</v>
      </c>
      <c r="B1514" s="8" t="s">
        <v>1364</v>
      </c>
    </row>
    <row r="1515" spans="1:2" x14ac:dyDescent="0.25">
      <c r="A1515" s="8" t="s">
        <v>1543</v>
      </c>
      <c r="B1515" s="8" t="s">
        <v>1364</v>
      </c>
    </row>
    <row r="1516" spans="1:2" x14ac:dyDescent="0.25">
      <c r="A1516" s="8" t="s">
        <v>1544</v>
      </c>
      <c r="B1516" s="8" t="s">
        <v>1364</v>
      </c>
    </row>
    <row r="1517" spans="1:2" x14ac:dyDescent="0.25">
      <c r="A1517" s="8" t="s">
        <v>1545</v>
      </c>
      <c r="B1517" s="8" t="s">
        <v>1364</v>
      </c>
    </row>
    <row r="1518" spans="1:2" x14ac:dyDescent="0.25">
      <c r="A1518" s="8" t="s">
        <v>1546</v>
      </c>
      <c r="B1518" s="8" t="s">
        <v>1364</v>
      </c>
    </row>
    <row r="1519" spans="1:2" x14ac:dyDescent="0.25">
      <c r="A1519" s="8" t="s">
        <v>1478</v>
      </c>
      <c r="B1519" s="8" t="s">
        <v>1364</v>
      </c>
    </row>
    <row r="1520" spans="1:2" x14ac:dyDescent="0.25">
      <c r="A1520" s="8" t="s">
        <v>1547</v>
      </c>
      <c r="B1520" s="8" t="s">
        <v>1364</v>
      </c>
    </row>
    <row r="1521" spans="1:2" x14ac:dyDescent="0.25">
      <c r="A1521" s="8" t="s">
        <v>1548</v>
      </c>
      <c r="B1521" s="8" t="s">
        <v>1364</v>
      </c>
    </row>
    <row r="1522" spans="1:2" x14ac:dyDescent="0.25">
      <c r="A1522" s="8" t="s">
        <v>1549</v>
      </c>
      <c r="B1522" s="8" t="s">
        <v>1364</v>
      </c>
    </row>
    <row r="1523" spans="1:2" x14ac:dyDescent="0.25">
      <c r="A1523" s="8" t="s">
        <v>1550</v>
      </c>
      <c r="B1523" s="8" t="s">
        <v>1364</v>
      </c>
    </row>
    <row r="1524" spans="1:2" x14ac:dyDescent="0.25">
      <c r="A1524" s="8" t="s">
        <v>1551</v>
      </c>
      <c r="B1524" s="8" t="s">
        <v>1364</v>
      </c>
    </row>
    <row r="1525" spans="1:2" x14ac:dyDescent="0.25">
      <c r="A1525" s="8" t="s">
        <v>1552</v>
      </c>
      <c r="B1525" s="8" t="s">
        <v>1364</v>
      </c>
    </row>
    <row r="1526" spans="1:2" x14ac:dyDescent="0.25">
      <c r="A1526" s="8" t="s">
        <v>1553</v>
      </c>
      <c r="B1526" s="8" t="s">
        <v>1364</v>
      </c>
    </row>
    <row r="1527" spans="1:2" x14ac:dyDescent="0.25">
      <c r="A1527" s="8" t="s">
        <v>1554</v>
      </c>
      <c r="B1527" s="8" t="s">
        <v>1364</v>
      </c>
    </row>
    <row r="1528" spans="1:2" x14ac:dyDescent="0.25">
      <c r="A1528" s="8" t="s">
        <v>1555</v>
      </c>
      <c r="B1528" s="8" t="s">
        <v>1364</v>
      </c>
    </row>
    <row r="1529" spans="1:2" x14ac:dyDescent="0.25">
      <c r="A1529" s="8" t="s">
        <v>1556</v>
      </c>
      <c r="B1529" s="8" t="s">
        <v>1364</v>
      </c>
    </row>
    <row r="1530" spans="1:2" x14ac:dyDescent="0.25">
      <c r="A1530" s="8" t="s">
        <v>1482</v>
      </c>
      <c r="B1530" s="8" t="s">
        <v>1364</v>
      </c>
    </row>
    <row r="1531" spans="1:2" x14ac:dyDescent="0.25">
      <c r="A1531" s="8" t="s">
        <v>1557</v>
      </c>
      <c r="B1531" s="8" t="s">
        <v>1364</v>
      </c>
    </row>
    <row r="1532" spans="1:2" x14ac:dyDescent="0.25">
      <c r="A1532" s="8" t="s">
        <v>1558</v>
      </c>
      <c r="B1532" s="8" t="s">
        <v>1364</v>
      </c>
    </row>
    <row r="1533" spans="1:2" x14ac:dyDescent="0.25">
      <c r="A1533" s="8" t="s">
        <v>1559</v>
      </c>
      <c r="B1533" s="8" t="s">
        <v>1364</v>
      </c>
    </row>
    <row r="1534" spans="1:2" x14ac:dyDescent="0.25">
      <c r="A1534" s="8" t="s">
        <v>1560</v>
      </c>
      <c r="B1534" s="8" t="s">
        <v>1364</v>
      </c>
    </row>
    <row r="1535" spans="1:2" x14ac:dyDescent="0.25">
      <c r="A1535" s="8" t="s">
        <v>1561</v>
      </c>
      <c r="B1535" s="8" t="s">
        <v>1364</v>
      </c>
    </row>
    <row r="1536" spans="1:2" x14ac:dyDescent="0.25">
      <c r="A1536" s="8" t="s">
        <v>1562</v>
      </c>
      <c r="B1536" s="8" t="s">
        <v>1364</v>
      </c>
    </row>
    <row r="1537" spans="1:2" x14ac:dyDescent="0.25">
      <c r="A1537" s="8" t="s">
        <v>1563</v>
      </c>
      <c r="B1537" s="8" t="s">
        <v>1364</v>
      </c>
    </row>
    <row r="1538" spans="1:2" x14ac:dyDescent="0.25">
      <c r="A1538" s="8" t="s">
        <v>1564</v>
      </c>
      <c r="B1538" s="8" t="s">
        <v>1364</v>
      </c>
    </row>
    <row r="1539" spans="1:2" x14ac:dyDescent="0.25">
      <c r="A1539" s="8" t="s">
        <v>1565</v>
      </c>
      <c r="B1539" s="8" t="s">
        <v>1364</v>
      </c>
    </row>
    <row r="1540" spans="1:2" x14ac:dyDescent="0.25">
      <c r="A1540" s="8" t="s">
        <v>1566</v>
      </c>
      <c r="B1540" s="8" t="s">
        <v>1364</v>
      </c>
    </row>
    <row r="1541" spans="1:2" x14ac:dyDescent="0.25">
      <c r="A1541" s="8" t="s">
        <v>1567</v>
      </c>
      <c r="B1541" s="8" t="s">
        <v>1364</v>
      </c>
    </row>
    <row r="1542" spans="1:2" x14ac:dyDescent="0.25">
      <c r="A1542" s="8" t="s">
        <v>1568</v>
      </c>
      <c r="B1542" s="8" t="s">
        <v>1364</v>
      </c>
    </row>
    <row r="1543" spans="1:2" x14ac:dyDescent="0.25">
      <c r="A1543" s="8" t="s">
        <v>1569</v>
      </c>
      <c r="B1543" s="8" t="s">
        <v>1364</v>
      </c>
    </row>
    <row r="1544" spans="1:2" x14ac:dyDescent="0.25">
      <c r="A1544" s="8" t="s">
        <v>1570</v>
      </c>
      <c r="B1544" s="8" t="s">
        <v>1364</v>
      </c>
    </row>
    <row r="1545" spans="1:2" x14ac:dyDescent="0.25">
      <c r="A1545" s="8" t="s">
        <v>1571</v>
      </c>
      <c r="B1545" s="8" t="s">
        <v>1364</v>
      </c>
    </row>
    <row r="1546" spans="1:2" x14ac:dyDescent="0.25">
      <c r="A1546" s="8" t="s">
        <v>1572</v>
      </c>
      <c r="B1546" s="8" t="s">
        <v>1364</v>
      </c>
    </row>
    <row r="1547" spans="1:2" x14ac:dyDescent="0.25">
      <c r="A1547" s="8" t="s">
        <v>1573</v>
      </c>
      <c r="B1547" s="8" t="s">
        <v>1364</v>
      </c>
    </row>
    <row r="1548" spans="1:2" x14ac:dyDescent="0.25">
      <c r="A1548" s="8" t="s">
        <v>1574</v>
      </c>
      <c r="B1548" s="8" t="s">
        <v>1364</v>
      </c>
    </row>
    <row r="1549" spans="1:2" x14ac:dyDescent="0.25">
      <c r="A1549" s="8" t="s">
        <v>1575</v>
      </c>
      <c r="B1549" s="8" t="s">
        <v>1364</v>
      </c>
    </row>
    <row r="1550" spans="1:2" x14ac:dyDescent="0.25">
      <c r="A1550" s="8" t="s">
        <v>1576</v>
      </c>
      <c r="B1550" s="8" t="s">
        <v>1364</v>
      </c>
    </row>
    <row r="1551" spans="1:2" x14ac:dyDescent="0.25">
      <c r="A1551" s="8" t="s">
        <v>1577</v>
      </c>
      <c r="B1551" s="8" t="s">
        <v>1364</v>
      </c>
    </row>
    <row r="1552" spans="1:2" x14ac:dyDescent="0.25">
      <c r="A1552" s="8" t="s">
        <v>1578</v>
      </c>
      <c r="B1552" s="8" t="s">
        <v>1364</v>
      </c>
    </row>
    <row r="1553" spans="1:2" x14ac:dyDescent="0.25">
      <c r="A1553" s="8" t="s">
        <v>1579</v>
      </c>
      <c r="B1553" s="8" t="s">
        <v>1364</v>
      </c>
    </row>
    <row r="1554" spans="1:2" x14ac:dyDescent="0.25">
      <c r="A1554" s="8" t="s">
        <v>1580</v>
      </c>
      <c r="B1554" s="8" t="s">
        <v>1364</v>
      </c>
    </row>
    <row r="1555" spans="1:2" x14ac:dyDescent="0.25">
      <c r="A1555" s="8" t="s">
        <v>1581</v>
      </c>
      <c r="B1555" s="8" t="s">
        <v>1364</v>
      </c>
    </row>
    <row r="1556" spans="1:2" x14ac:dyDescent="0.25">
      <c r="A1556" s="8" t="s">
        <v>1582</v>
      </c>
      <c r="B1556" s="8" t="s">
        <v>1364</v>
      </c>
    </row>
    <row r="1557" spans="1:2" x14ac:dyDescent="0.25">
      <c r="A1557" s="8" t="s">
        <v>1583</v>
      </c>
      <c r="B1557" s="8" t="s">
        <v>1364</v>
      </c>
    </row>
    <row r="1558" spans="1:2" x14ac:dyDescent="0.25">
      <c r="A1558" s="8" t="s">
        <v>1584</v>
      </c>
      <c r="B1558" s="8" t="s">
        <v>1364</v>
      </c>
    </row>
    <row r="1559" spans="1:2" x14ac:dyDescent="0.25">
      <c r="A1559" s="8" t="s">
        <v>1585</v>
      </c>
      <c r="B1559" s="8" t="s">
        <v>1364</v>
      </c>
    </row>
    <row r="1560" spans="1:2" x14ac:dyDescent="0.25">
      <c r="A1560" s="8" t="s">
        <v>1586</v>
      </c>
      <c r="B1560" s="8" t="s">
        <v>1364</v>
      </c>
    </row>
    <row r="1561" spans="1:2" x14ac:dyDescent="0.25">
      <c r="A1561" s="8" t="s">
        <v>1587</v>
      </c>
      <c r="B1561" s="8" t="s">
        <v>1364</v>
      </c>
    </row>
    <row r="1562" spans="1:2" x14ac:dyDescent="0.25">
      <c r="A1562" s="8" t="s">
        <v>1588</v>
      </c>
      <c r="B1562" s="8" t="s">
        <v>1364</v>
      </c>
    </row>
    <row r="1563" spans="1:2" x14ac:dyDescent="0.25">
      <c r="A1563" s="8" t="s">
        <v>1589</v>
      </c>
      <c r="B1563" s="8" t="s">
        <v>1364</v>
      </c>
    </row>
    <row r="1564" spans="1:2" x14ac:dyDescent="0.25">
      <c r="A1564" s="8" t="s">
        <v>1590</v>
      </c>
      <c r="B1564" s="8" t="s">
        <v>1364</v>
      </c>
    </row>
    <row r="1565" spans="1:2" x14ac:dyDescent="0.25">
      <c r="A1565" s="8" t="s">
        <v>1591</v>
      </c>
      <c r="B1565" s="8" t="s">
        <v>1364</v>
      </c>
    </row>
    <row r="1566" spans="1:2" x14ac:dyDescent="0.25">
      <c r="A1566" s="8" t="s">
        <v>1592</v>
      </c>
      <c r="B1566" s="8" t="s">
        <v>1364</v>
      </c>
    </row>
    <row r="1567" spans="1:2" x14ac:dyDescent="0.25">
      <c r="A1567" s="8" t="s">
        <v>1593</v>
      </c>
      <c r="B1567" s="8" t="s">
        <v>1364</v>
      </c>
    </row>
    <row r="1568" spans="1:2" x14ac:dyDescent="0.25">
      <c r="A1568" s="8" t="s">
        <v>1594</v>
      </c>
      <c r="B1568" s="8" t="s">
        <v>1364</v>
      </c>
    </row>
    <row r="1569" spans="1:2" x14ac:dyDescent="0.25">
      <c r="A1569" s="8" t="s">
        <v>1595</v>
      </c>
      <c r="B1569" s="8" t="s">
        <v>1364</v>
      </c>
    </row>
    <row r="1570" spans="1:2" x14ac:dyDescent="0.25">
      <c r="A1570" s="8" t="s">
        <v>1596</v>
      </c>
      <c r="B1570" s="8" t="s">
        <v>1370</v>
      </c>
    </row>
    <row r="1571" spans="1:2" x14ac:dyDescent="0.25">
      <c r="A1571" s="10" t="s">
        <v>1597</v>
      </c>
      <c r="B1571" s="10" t="s">
        <v>1370</v>
      </c>
    </row>
    <row r="1572" spans="1:2" x14ac:dyDescent="0.25">
      <c r="A1572" s="8" t="s">
        <v>1598</v>
      </c>
      <c r="B1572" s="8" t="s">
        <v>1370</v>
      </c>
    </row>
    <row r="1573" spans="1:2" x14ac:dyDescent="0.25">
      <c r="A1573" s="8" t="s">
        <v>1599</v>
      </c>
      <c r="B1573" s="8" t="s">
        <v>1370</v>
      </c>
    </row>
    <row r="1574" spans="1:2" x14ac:dyDescent="0.25">
      <c r="A1574" s="8" t="s">
        <v>1600</v>
      </c>
      <c r="B1574" s="8" t="s">
        <v>1370</v>
      </c>
    </row>
    <row r="1575" spans="1:2" x14ac:dyDescent="0.25">
      <c r="A1575" s="8" t="s">
        <v>1601</v>
      </c>
      <c r="B1575" s="8" t="s">
        <v>1370</v>
      </c>
    </row>
    <row r="1576" spans="1:2" x14ac:dyDescent="0.25">
      <c r="A1576" s="8" t="s">
        <v>1602</v>
      </c>
      <c r="B1576" s="8" t="s">
        <v>1364</v>
      </c>
    </row>
    <row r="1577" spans="1:2" x14ac:dyDescent="0.25">
      <c r="A1577" s="8" t="s">
        <v>1603</v>
      </c>
      <c r="B1577" s="8" t="s">
        <v>1364</v>
      </c>
    </row>
    <row r="1578" spans="1:2" x14ac:dyDescent="0.25">
      <c r="A1578" s="8" t="s">
        <v>1604</v>
      </c>
      <c r="B1578" s="8" t="s">
        <v>1364</v>
      </c>
    </row>
    <row r="1579" spans="1:2" x14ac:dyDescent="0.25">
      <c r="A1579" s="8" t="s">
        <v>1605</v>
      </c>
      <c r="B1579" s="8" t="s">
        <v>1364</v>
      </c>
    </row>
    <row r="1580" spans="1:2" x14ac:dyDescent="0.25">
      <c r="A1580" s="8" t="s">
        <v>1606</v>
      </c>
      <c r="B1580" s="8" t="s">
        <v>1364</v>
      </c>
    </row>
    <row r="1581" spans="1:2" x14ac:dyDescent="0.25">
      <c r="A1581" s="8" t="s">
        <v>1607</v>
      </c>
      <c r="B1581" s="8" t="s">
        <v>1364</v>
      </c>
    </row>
    <row r="1582" spans="1:2" x14ac:dyDescent="0.25">
      <c r="A1582" s="8" t="s">
        <v>1608</v>
      </c>
      <c r="B1582" s="8" t="s">
        <v>1364</v>
      </c>
    </row>
    <row r="1583" spans="1:2" x14ac:dyDescent="0.25">
      <c r="A1583" s="8" t="s">
        <v>1609</v>
      </c>
      <c r="B1583" s="8" t="s">
        <v>1364</v>
      </c>
    </row>
    <row r="1584" spans="1:2" x14ac:dyDescent="0.25">
      <c r="A1584" s="8" t="s">
        <v>1610</v>
      </c>
      <c r="B1584" s="8" t="s">
        <v>1364</v>
      </c>
    </row>
    <row r="1585" spans="1:2" x14ac:dyDescent="0.25">
      <c r="A1585" s="8" t="s">
        <v>1611</v>
      </c>
      <c r="B1585" s="8" t="s">
        <v>1364</v>
      </c>
    </row>
    <row r="1586" spans="1:2" x14ac:dyDescent="0.25">
      <c r="A1586" s="8" t="s">
        <v>1612</v>
      </c>
      <c r="B1586" s="8" t="s">
        <v>1364</v>
      </c>
    </row>
    <row r="1587" spans="1:2" x14ac:dyDescent="0.25">
      <c r="A1587" s="8" t="s">
        <v>1613</v>
      </c>
      <c r="B1587" s="8" t="s">
        <v>1364</v>
      </c>
    </row>
    <row r="1588" spans="1:2" x14ac:dyDescent="0.25">
      <c r="A1588" s="8" t="s">
        <v>1614</v>
      </c>
      <c r="B1588" s="8" t="s">
        <v>1364</v>
      </c>
    </row>
    <row r="1589" spans="1:2" x14ac:dyDescent="0.25">
      <c r="A1589" s="8" t="s">
        <v>1615</v>
      </c>
      <c r="B1589" s="8" t="s">
        <v>1364</v>
      </c>
    </row>
    <row r="1590" spans="1:2" x14ac:dyDescent="0.25">
      <c r="A1590" s="8" t="s">
        <v>1616</v>
      </c>
      <c r="B1590" s="8" t="s">
        <v>1364</v>
      </c>
    </row>
    <row r="1591" spans="1:2" x14ac:dyDescent="0.25">
      <c r="A1591" s="8" t="s">
        <v>1617</v>
      </c>
      <c r="B1591" s="8" t="s">
        <v>1364</v>
      </c>
    </row>
    <row r="1592" spans="1:2" x14ac:dyDescent="0.25">
      <c r="A1592" s="8" t="s">
        <v>1618</v>
      </c>
      <c r="B1592" s="8" t="s">
        <v>1364</v>
      </c>
    </row>
    <row r="1593" spans="1:2" x14ac:dyDescent="0.25">
      <c r="A1593" s="8" t="s">
        <v>1619</v>
      </c>
      <c r="B1593" s="8" t="s">
        <v>1364</v>
      </c>
    </row>
    <row r="1594" spans="1:2" x14ac:dyDescent="0.25">
      <c r="A1594" s="8" t="s">
        <v>1620</v>
      </c>
      <c r="B1594" s="8" t="s">
        <v>1364</v>
      </c>
    </row>
    <row r="1595" spans="1:2" x14ac:dyDescent="0.25">
      <c r="A1595" s="8" t="s">
        <v>1621</v>
      </c>
      <c r="B1595" s="8" t="s">
        <v>1364</v>
      </c>
    </row>
    <row r="1596" spans="1:2" x14ac:dyDescent="0.25">
      <c r="A1596" s="8" t="s">
        <v>1622</v>
      </c>
      <c r="B1596" s="8" t="s">
        <v>1364</v>
      </c>
    </row>
    <row r="1597" spans="1:2" x14ac:dyDescent="0.25">
      <c r="A1597" s="8" t="s">
        <v>1623</v>
      </c>
      <c r="B1597" s="8" t="s">
        <v>1364</v>
      </c>
    </row>
    <row r="1598" spans="1:2" x14ac:dyDescent="0.25">
      <c r="A1598" s="8" t="s">
        <v>1624</v>
      </c>
      <c r="B1598" s="8" t="s">
        <v>1364</v>
      </c>
    </row>
    <row r="1599" spans="1:2" x14ac:dyDescent="0.25">
      <c r="A1599" s="8" t="s">
        <v>1625</v>
      </c>
      <c r="B1599" s="8" t="s">
        <v>1364</v>
      </c>
    </row>
    <row r="1600" spans="1:2" x14ac:dyDescent="0.25">
      <c r="A1600" s="8" t="s">
        <v>1626</v>
      </c>
      <c r="B1600" s="8" t="s">
        <v>1364</v>
      </c>
    </row>
    <row r="1601" spans="1:2" x14ac:dyDescent="0.25">
      <c r="A1601" s="8" t="s">
        <v>1627</v>
      </c>
      <c r="B1601" s="8" t="s">
        <v>1364</v>
      </c>
    </row>
    <row r="1602" spans="1:2" x14ac:dyDescent="0.25">
      <c r="A1602" s="8" t="s">
        <v>1628</v>
      </c>
      <c r="B1602" s="8" t="s">
        <v>1364</v>
      </c>
    </row>
    <row r="1603" spans="1:2" x14ac:dyDescent="0.25">
      <c r="A1603" s="8" t="s">
        <v>1629</v>
      </c>
      <c r="B1603" s="8" t="s">
        <v>1364</v>
      </c>
    </row>
    <row r="1604" spans="1:2" x14ac:dyDescent="0.25">
      <c r="A1604" s="8" t="s">
        <v>1630</v>
      </c>
      <c r="B1604" s="8" t="s">
        <v>1364</v>
      </c>
    </row>
    <row r="1605" spans="1:2" x14ac:dyDescent="0.25">
      <c r="A1605" s="8" t="s">
        <v>1631</v>
      </c>
      <c r="B1605" s="8" t="s">
        <v>1364</v>
      </c>
    </row>
    <row r="1606" spans="1:2" x14ac:dyDescent="0.25">
      <c r="A1606" s="8" t="s">
        <v>1632</v>
      </c>
      <c r="B1606" s="8" t="s">
        <v>1364</v>
      </c>
    </row>
    <row r="1607" spans="1:2" x14ac:dyDescent="0.25">
      <c r="A1607" s="8" t="s">
        <v>1633</v>
      </c>
      <c r="B1607" s="8" t="s">
        <v>1364</v>
      </c>
    </row>
    <row r="1608" spans="1:2" x14ac:dyDescent="0.25">
      <c r="A1608" s="8" t="s">
        <v>1634</v>
      </c>
      <c r="B1608" s="8" t="s">
        <v>1364</v>
      </c>
    </row>
    <row r="1609" spans="1:2" x14ac:dyDescent="0.25">
      <c r="A1609" s="8" t="s">
        <v>1635</v>
      </c>
      <c r="B1609" s="8" t="s">
        <v>1364</v>
      </c>
    </row>
    <row r="1610" spans="1:2" x14ac:dyDescent="0.25">
      <c r="A1610" s="8" t="s">
        <v>1636</v>
      </c>
      <c r="B1610" s="8" t="s">
        <v>1364</v>
      </c>
    </row>
    <row r="1611" spans="1:2" x14ac:dyDescent="0.25">
      <c r="A1611" s="8" t="s">
        <v>1637</v>
      </c>
      <c r="B1611" s="8" t="s">
        <v>1364</v>
      </c>
    </row>
    <row r="1612" spans="1:2" x14ac:dyDescent="0.25">
      <c r="A1612" s="8" t="s">
        <v>1638</v>
      </c>
      <c r="B1612" s="8" t="s">
        <v>1364</v>
      </c>
    </row>
    <row r="1613" spans="1:2" x14ac:dyDescent="0.25">
      <c r="A1613" s="8" t="s">
        <v>1639</v>
      </c>
      <c r="B1613" s="8" t="s">
        <v>1364</v>
      </c>
    </row>
    <row r="1614" spans="1:2" x14ac:dyDescent="0.25">
      <c r="A1614" s="8" t="s">
        <v>1640</v>
      </c>
      <c r="B1614" s="8" t="s">
        <v>1364</v>
      </c>
    </row>
    <row r="1615" spans="1:2" x14ac:dyDescent="0.25">
      <c r="A1615" s="8" t="s">
        <v>1641</v>
      </c>
      <c r="B1615" s="8" t="s">
        <v>1370</v>
      </c>
    </row>
    <row r="1616" spans="1:2" x14ac:dyDescent="0.25">
      <c r="A1616" s="8" t="s">
        <v>1642</v>
      </c>
      <c r="B1616" s="8" t="s">
        <v>1370</v>
      </c>
    </row>
    <row r="1617" spans="1:2" x14ac:dyDescent="0.25">
      <c r="A1617" s="8" t="s">
        <v>1643</v>
      </c>
      <c r="B1617" s="8" t="s">
        <v>1370</v>
      </c>
    </row>
    <row r="1618" spans="1:2" x14ac:dyDescent="0.25">
      <c r="A1618" s="8" t="s">
        <v>1644</v>
      </c>
      <c r="B1618" s="8" t="s">
        <v>1370</v>
      </c>
    </row>
    <row r="1619" spans="1:2" x14ac:dyDescent="0.25">
      <c r="A1619" s="8" t="s">
        <v>1645</v>
      </c>
      <c r="B1619" s="8" t="s">
        <v>1370</v>
      </c>
    </row>
    <row r="1620" spans="1:2" x14ac:dyDescent="0.25">
      <c r="A1620" s="8" t="s">
        <v>1646</v>
      </c>
      <c r="B1620" s="8" t="s">
        <v>1370</v>
      </c>
    </row>
    <row r="1621" spans="1:2" x14ac:dyDescent="0.25">
      <c r="A1621" s="8" t="s">
        <v>1647</v>
      </c>
      <c r="B1621" s="8" t="s">
        <v>1370</v>
      </c>
    </row>
    <row r="1622" spans="1:2" x14ac:dyDescent="0.25">
      <c r="A1622" s="8" t="s">
        <v>1648</v>
      </c>
      <c r="B1622" s="8" t="s">
        <v>1370</v>
      </c>
    </row>
    <row r="1623" spans="1:2" x14ac:dyDescent="0.25">
      <c r="A1623" s="8" t="s">
        <v>1649</v>
      </c>
      <c r="B1623" s="8" t="s">
        <v>1370</v>
      </c>
    </row>
    <row r="1624" spans="1:2" x14ac:dyDescent="0.25">
      <c r="A1624" s="8" t="s">
        <v>1650</v>
      </c>
      <c r="B1624" s="8" t="s">
        <v>1370</v>
      </c>
    </row>
    <row r="1625" spans="1:2" x14ac:dyDescent="0.25">
      <c r="A1625" s="8" t="s">
        <v>1651</v>
      </c>
      <c r="B1625" s="8" t="s">
        <v>1370</v>
      </c>
    </row>
    <row r="1626" spans="1:2" x14ac:dyDescent="0.25">
      <c r="A1626" s="8" t="s">
        <v>1652</v>
      </c>
      <c r="B1626" s="8" t="s">
        <v>1370</v>
      </c>
    </row>
    <row r="1627" spans="1:2" x14ac:dyDescent="0.25">
      <c r="A1627" s="8" t="s">
        <v>1653</v>
      </c>
      <c r="B1627" s="8" t="s">
        <v>1370</v>
      </c>
    </row>
    <row r="1628" spans="1:2" x14ac:dyDescent="0.25">
      <c r="A1628" s="8" t="s">
        <v>1654</v>
      </c>
      <c r="B1628" s="8" t="s">
        <v>1370</v>
      </c>
    </row>
    <row r="1629" spans="1:2" x14ac:dyDescent="0.25">
      <c r="A1629" s="8" t="s">
        <v>1655</v>
      </c>
      <c r="B1629" s="8" t="s">
        <v>1370</v>
      </c>
    </row>
    <row r="1630" spans="1:2" x14ac:dyDescent="0.25">
      <c r="A1630" s="8" t="s">
        <v>1656</v>
      </c>
      <c r="B1630" s="8" t="s">
        <v>1370</v>
      </c>
    </row>
    <row r="1631" spans="1:2" x14ac:dyDescent="0.25">
      <c r="A1631" s="8" t="s">
        <v>1657</v>
      </c>
      <c r="B1631" s="8" t="s">
        <v>1370</v>
      </c>
    </row>
    <row r="1632" spans="1:2" x14ac:dyDescent="0.25">
      <c r="A1632" s="8" t="s">
        <v>1658</v>
      </c>
      <c r="B1632" s="8" t="s">
        <v>1370</v>
      </c>
    </row>
    <row r="1633" spans="1:2" x14ac:dyDescent="0.25">
      <c r="A1633" s="8" t="s">
        <v>1659</v>
      </c>
      <c r="B1633" s="8" t="s">
        <v>1370</v>
      </c>
    </row>
    <row r="1634" spans="1:2" x14ac:dyDescent="0.25">
      <c r="A1634" s="8" t="s">
        <v>1660</v>
      </c>
      <c r="B1634" s="8" t="s">
        <v>1370</v>
      </c>
    </row>
    <row r="1635" spans="1:2" x14ac:dyDescent="0.25">
      <c r="A1635" s="8" t="s">
        <v>1661</v>
      </c>
      <c r="B1635" s="8" t="s">
        <v>1370</v>
      </c>
    </row>
    <row r="1636" spans="1:2" x14ac:dyDescent="0.25">
      <c r="A1636" s="8" t="s">
        <v>1662</v>
      </c>
      <c r="B1636" s="8" t="s">
        <v>1370</v>
      </c>
    </row>
    <row r="1637" spans="1:2" x14ac:dyDescent="0.25">
      <c r="A1637" s="8" t="s">
        <v>1663</v>
      </c>
      <c r="B1637" s="8" t="s">
        <v>1370</v>
      </c>
    </row>
    <row r="1638" spans="1:2" x14ac:dyDescent="0.25">
      <c r="A1638" s="8" t="s">
        <v>1664</v>
      </c>
      <c r="B1638" s="8" t="s">
        <v>1370</v>
      </c>
    </row>
    <row r="1639" spans="1:2" x14ac:dyDescent="0.25">
      <c r="A1639" s="8" t="s">
        <v>1665</v>
      </c>
      <c r="B1639" s="8" t="s">
        <v>1370</v>
      </c>
    </row>
    <row r="1640" spans="1:2" x14ac:dyDescent="0.25">
      <c r="A1640" s="8" t="s">
        <v>1666</v>
      </c>
      <c r="B1640" s="8" t="s">
        <v>1370</v>
      </c>
    </row>
    <row r="1641" spans="1:2" x14ac:dyDescent="0.25">
      <c r="A1641" s="8" t="s">
        <v>1667</v>
      </c>
      <c r="B1641" s="8" t="s">
        <v>1370</v>
      </c>
    </row>
    <row r="1642" spans="1:2" x14ac:dyDescent="0.25">
      <c r="A1642" s="8" t="s">
        <v>1668</v>
      </c>
      <c r="B1642" s="8" t="s">
        <v>1370</v>
      </c>
    </row>
    <row r="1643" spans="1:2" x14ac:dyDescent="0.25">
      <c r="A1643" s="8" t="s">
        <v>1669</v>
      </c>
      <c r="B1643" s="8" t="s">
        <v>1370</v>
      </c>
    </row>
    <row r="1644" spans="1:2" x14ac:dyDescent="0.25">
      <c r="A1644" s="8" t="s">
        <v>1670</v>
      </c>
      <c r="B1644" s="8" t="s">
        <v>1370</v>
      </c>
    </row>
    <row r="1645" spans="1:2" x14ac:dyDescent="0.25">
      <c r="A1645" s="8" t="s">
        <v>1671</v>
      </c>
      <c r="B1645" s="8" t="s">
        <v>1370</v>
      </c>
    </row>
    <row r="1646" spans="1:2" x14ac:dyDescent="0.25">
      <c r="A1646" s="8" t="s">
        <v>1672</v>
      </c>
      <c r="B1646" s="8" t="s">
        <v>1370</v>
      </c>
    </row>
    <row r="1647" spans="1:2" x14ac:dyDescent="0.25">
      <c r="A1647" s="8" t="s">
        <v>1673</v>
      </c>
      <c r="B1647" s="8" t="s">
        <v>1370</v>
      </c>
    </row>
    <row r="1648" spans="1:2" x14ac:dyDescent="0.25">
      <c r="A1648" s="8" t="s">
        <v>1674</v>
      </c>
      <c r="B1648" s="8" t="s">
        <v>1370</v>
      </c>
    </row>
    <row r="1649" spans="1:2" x14ac:dyDescent="0.25">
      <c r="A1649" s="8" t="s">
        <v>1675</v>
      </c>
      <c r="B1649" s="8" t="s">
        <v>1370</v>
      </c>
    </row>
    <row r="1650" spans="1:2" x14ac:dyDescent="0.25">
      <c r="A1650" s="8" t="s">
        <v>1676</v>
      </c>
      <c r="B1650" s="8" t="s">
        <v>1370</v>
      </c>
    </row>
    <row r="1651" spans="1:2" x14ac:dyDescent="0.25">
      <c r="A1651" s="8" t="s">
        <v>1677</v>
      </c>
      <c r="B1651" s="8" t="s">
        <v>1370</v>
      </c>
    </row>
    <row r="1652" spans="1:2" x14ac:dyDescent="0.25">
      <c r="A1652" s="8" t="s">
        <v>1678</v>
      </c>
      <c r="B1652" s="8" t="s">
        <v>1370</v>
      </c>
    </row>
    <row r="1653" spans="1:2" x14ac:dyDescent="0.25">
      <c r="A1653" s="8" t="s">
        <v>1679</v>
      </c>
      <c r="B1653" s="8" t="s">
        <v>1370</v>
      </c>
    </row>
    <row r="1654" spans="1:2" x14ac:dyDescent="0.25">
      <c r="A1654" s="8" t="s">
        <v>1680</v>
      </c>
      <c r="B1654" s="8" t="s">
        <v>1370</v>
      </c>
    </row>
    <row r="1655" spans="1:2" x14ac:dyDescent="0.25">
      <c r="A1655" s="8" t="s">
        <v>1681</v>
      </c>
      <c r="B1655" s="8" t="s">
        <v>1370</v>
      </c>
    </row>
    <row r="1656" spans="1:2" x14ac:dyDescent="0.25">
      <c r="A1656" s="8" t="s">
        <v>1682</v>
      </c>
      <c r="B1656" s="8" t="s">
        <v>1370</v>
      </c>
    </row>
    <row r="1657" spans="1:2" x14ac:dyDescent="0.25">
      <c r="A1657" s="8" t="s">
        <v>1683</v>
      </c>
      <c r="B1657" s="8" t="s">
        <v>1370</v>
      </c>
    </row>
    <row r="1658" spans="1:2" x14ac:dyDescent="0.25">
      <c r="A1658" s="8" t="s">
        <v>1684</v>
      </c>
      <c r="B1658" s="8" t="s">
        <v>1370</v>
      </c>
    </row>
    <row r="1659" spans="1:2" x14ac:dyDescent="0.25">
      <c r="A1659" s="8" t="s">
        <v>1685</v>
      </c>
      <c r="B1659" s="8" t="s">
        <v>1370</v>
      </c>
    </row>
    <row r="1660" spans="1:2" x14ac:dyDescent="0.25">
      <c r="A1660" s="8" t="s">
        <v>1686</v>
      </c>
      <c r="B1660" s="8" t="s">
        <v>1370</v>
      </c>
    </row>
    <row r="1661" spans="1:2" x14ac:dyDescent="0.25">
      <c r="A1661" s="8" t="s">
        <v>1687</v>
      </c>
      <c r="B1661" s="8" t="s">
        <v>1370</v>
      </c>
    </row>
    <row r="1662" spans="1:2" x14ac:dyDescent="0.25">
      <c r="A1662" s="8" t="s">
        <v>1688</v>
      </c>
      <c r="B1662" s="8" t="s">
        <v>1370</v>
      </c>
    </row>
    <row r="1663" spans="1:2" x14ac:dyDescent="0.25">
      <c r="A1663" s="8" t="s">
        <v>1689</v>
      </c>
      <c r="B1663" s="8" t="s">
        <v>1370</v>
      </c>
    </row>
    <row r="1664" spans="1:2" x14ac:dyDescent="0.25">
      <c r="A1664" s="8" t="s">
        <v>1690</v>
      </c>
      <c r="B1664" s="8" t="s">
        <v>1370</v>
      </c>
    </row>
    <row r="1665" spans="1:2" x14ac:dyDescent="0.25">
      <c r="A1665" s="8" t="s">
        <v>1691</v>
      </c>
      <c r="B1665" s="8" t="s">
        <v>1370</v>
      </c>
    </row>
    <row r="1666" spans="1:2" x14ac:dyDescent="0.25">
      <c r="A1666" s="8" t="s">
        <v>1692</v>
      </c>
      <c r="B1666" s="8" t="s">
        <v>1370</v>
      </c>
    </row>
    <row r="1667" spans="1:2" x14ac:dyDescent="0.25">
      <c r="A1667" s="8" t="s">
        <v>1693</v>
      </c>
      <c r="B1667" s="8" t="s">
        <v>1370</v>
      </c>
    </row>
    <row r="1668" spans="1:2" x14ac:dyDescent="0.25">
      <c r="A1668" s="8" t="s">
        <v>1694</v>
      </c>
      <c r="B1668" s="8" t="s">
        <v>1370</v>
      </c>
    </row>
    <row r="1669" spans="1:2" x14ac:dyDescent="0.25">
      <c r="A1669" s="8" t="s">
        <v>1695</v>
      </c>
      <c r="B1669" s="8" t="s">
        <v>1370</v>
      </c>
    </row>
    <row r="1670" spans="1:2" x14ac:dyDescent="0.25">
      <c r="A1670" s="8" t="s">
        <v>1696</v>
      </c>
      <c r="B1670" s="8" t="s">
        <v>1370</v>
      </c>
    </row>
    <row r="1671" spans="1:2" x14ac:dyDescent="0.25">
      <c r="A1671" s="8" t="s">
        <v>1697</v>
      </c>
      <c r="B1671" s="8" t="s">
        <v>1370</v>
      </c>
    </row>
    <row r="1672" spans="1:2" x14ac:dyDescent="0.25">
      <c r="A1672" s="9" t="s">
        <v>1698</v>
      </c>
      <c r="B1672" s="9" t="s">
        <v>1370</v>
      </c>
    </row>
    <row r="1673" spans="1:2" x14ac:dyDescent="0.25">
      <c r="A1673" s="4" t="s">
        <v>1699</v>
      </c>
      <c r="B1673" s="4" t="s">
        <v>1700</v>
      </c>
    </row>
    <row r="1674" spans="1:2" x14ac:dyDescent="0.25">
      <c r="A1674" s="4" t="s">
        <v>1702</v>
      </c>
      <c r="B1674" s="4" t="s">
        <v>1703</v>
      </c>
    </row>
    <row r="1675" spans="1:2" x14ac:dyDescent="0.25">
      <c r="A1675" s="4" t="s">
        <v>1705</v>
      </c>
      <c r="B1675" s="4" t="s">
        <v>1703</v>
      </c>
    </row>
    <row r="1676" spans="1:2" x14ac:dyDescent="0.25">
      <c r="A1676" s="4" t="s">
        <v>1706</v>
      </c>
      <c r="B1676" s="4" t="s">
        <v>1700</v>
      </c>
    </row>
    <row r="1677" spans="1:2" x14ac:dyDescent="0.25">
      <c r="A1677" s="4" t="s">
        <v>1707</v>
      </c>
      <c r="B1677" s="4" t="s">
        <v>1708</v>
      </c>
    </row>
    <row r="1678" spans="1:2" x14ac:dyDescent="0.25">
      <c r="A1678" s="4" t="s">
        <v>1709</v>
      </c>
      <c r="B1678" s="4" t="s">
        <v>1708</v>
      </c>
    </row>
    <row r="1679" spans="1:2" x14ac:dyDescent="0.25">
      <c r="A1679" s="4" t="s">
        <v>1710</v>
      </c>
      <c r="B1679" s="4" t="s">
        <v>1708</v>
      </c>
    </row>
    <row r="1680" spans="1:2" x14ac:dyDescent="0.25">
      <c r="A1680" s="4" t="s">
        <v>1711</v>
      </c>
      <c r="B1680" s="4" t="s">
        <v>1700</v>
      </c>
    </row>
    <row r="1681" spans="1:2" x14ac:dyDescent="0.25">
      <c r="A1681" s="4" t="s">
        <v>1712</v>
      </c>
      <c r="B1681" s="4" t="s">
        <v>1700</v>
      </c>
    </row>
    <row r="1682" spans="1:2" x14ac:dyDescent="0.25">
      <c r="A1682" s="4" t="s">
        <v>1713</v>
      </c>
      <c r="B1682" s="4" t="s">
        <v>1700</v>
      </c>
    </row>
    <row r="1683" spans="1:2" x14ac:dyDescent="0.25">
      <c r="A1683" s="4" t="s">
        <v>1714</v>
      </c>
      <c r="B1683" s="4" t="s">
        <v>1700</v>
      </c>
    </row>
    <row r="1684" spans="1:2" x14ac:dyDescent="0.25">
      <c r="A1684" s="4" t="s">
        <v>1715</v>
      </c>
      <c r="B1684" s="4" t="s">
        <v>1700</v>
      </c>
    </row>
    <row r="1685" spans="1:2" x14ac:dyDescent="0.25">
      <c r="A1685" s="4" t="s">
        <v>1716</v>
      </c>
      <c r="B1685" s="4" t="s">
        <v>1700</v>
      </c>
    </row>
    <row r="1686" spans="1:2" x14ac:dyDescent="0.25">
      <c r="A1686" s="4" t="s">
        <v>1717</v>
      </c>
      <c r="B1686" s="4" t="s">
        <v>1700</v>
      </c>
    </row>
    <row r="1687" spans="1:2" x14ac:dyDescent="0.25">
      <c r="A1687" s="4" t="s">
        <v>1718</v>
      </c>
      <c r="B1687" s="4" t="s">
        <v>1700</v>
      </c>
    </row>
    <row r="1688" spans="1:2" x14ac:dyDescent="0.25">
      <c r="A1688" s="4" t="s">
        <v>1719</v>
      </c>
      <c r="B1688" s="4" t="s">
        <v>1700</v>
      </c>
    </row>
    <row r="1689" spans="1:2" x14ac:dyDescent="0.25">
      <c r="A1689" s="4" t="s">
        <v>1720</v>
      </c>
      <c r="B1689" s="4" t="s">
        <v>1700</v>
      </c>
    </row>
    <row r="1690" spans="1:2" x14ac:dyDescent="0.25">
      <c r="A1690" s="4" t="s">
        <v>1721</v>
      </c>
      <c r="B1690" s="4" t="s">
        <v>1700</v>
      </c>
    </row>
    <row r="1691" spans="1:2" x14ac:dyDescent="0.25">
      <c r="A1691" s="4" t="s">
        <v>1722</v>
      </c>
      <c r="B1691" s="4" t="s">
        <v>1700</v>
      </c>
    </row>
    <row r="1692" spans="1:2" x14ac:dyDescent="0.25">
      <c r="A1692" s="4" t="s">
        <v>1723</v>
      </c>
      <c r="B1692" s="4" t="s">
        <v>1700</v>
      </c>
    </row>
    <row r="1693" spans="1:2" x14ac:dyDescent="0.25">
      <c r="A1693" s="4" t="s">
        <v>1724</v>
      </c>
      <c r="B1693" s="4" t="s">
        <v>1700</v>
      </c>
    </row>
    <row r="1694" spans="1:2" x14ac:dyDescent="0.25">
      <c r="A1694" s="4" t="s">
        <v>1725</v>
      </c>
      <c r="B1694" s="4" t="s">
        <v>1708</v>
      </c>
    </row>
    <row r="1695" spans="1:2" x14ac:dyDescent="0.25">
      <c r="A1695" s="4" t="s">
        <v>1726</v>
      </c>
      <c r="B1695" s="4" t="s">
        <v>1708</v>
      </c>
    </row>
    <row r="1696" spans="1:2" x14ac:dyDescent="0.25">
      <c r="A1696" s="4" t="s">
        <v>1727</v>
      </c>
      <c r="B1696" s="4" t="s">
        <v>1708</v>
      </c>
    </row>
    <row r="1697" spans="1:2" x14ac:dyDescent="0.25">
      <c r="A1697" s="4" t="s">
        <v>1728</v>
      </c>
      <c r="B1697" s="4" t="s">
        <v>1708</v>
      </c>
    </row>
    <row r="1698" spans="1:2" x14ac:dyDescent="0.25">
      <c r="A1698" s="4" t="s">
        <v>1729</v>
      </c>
      <c r="B1698" s="4" t="s">
        <v>1708</v>
      </c>
    </row>
    <row r="1699" spans="1:2" x14ac:dyDescent="0.25">
      <c r="A1699" s="4" t="s">
        <v>1730</v>
      </c>
      <c r="B1699" s="4" t="s">
        <v>1708</v>
      </c>
    </row>
    <row r="1700" spans="1:2" x14ac:dyDescent="0.25">
      <c r="A1700" s="4" t="s">
        <v>1731</v>
      </c>
      <c r="B1700" s="4" t="s">
        <v>1708</v>
      </c>
    </row>
    <row r="1701" spans="1:2" x14ac:dyDescent="0.25">
      <c r="A1701" s="4" t="s">
        <v>1732</v>
      </c>
      <c r="B1701" s="4" t="s">
        <v>1708</v>
      </c>
    </row>
    <row r="1702" spans="1:2" x14ac:dyDescent="0.25">
      <c r="A1702" s="4" t="s">
        <v>1733</v>
      </c>
      <c r="B1702" s="4" t="s">
        <v>1708</v>
      </c>
    </row>
    <row r="1703" spans="1:2" x14ac:dyDescent="0.25">
      <c r="A1703" s="4" t="s">
        <v>1734</v>
      </c>
      <c r="B1703" s="4" t="s">
        <v>1708</v>
      </c>
    </row>
    <row r="1704" spans="1:2" x14ac:dyDescent="0.25">
      <c r="A1704" s="4" t="s">
        <v>1735</v>
      </c>
      <c r="B1704" s="4" t="s">
        <v>1708</v>
      </c>
    </row>
    <row r="1705" spans="1:2" x14ac:dyDescent="0.25">
      <c r="A1705" s="4" t="s">
        <v>1736</v>
      </c>
      <c r="B1705" s="4" t="s">
        <v>1708</v>
      </c>
    </row>
    <row r="1706" spans="1:2" x14ac:dyDescent="0.25">
      <c r="A1706" s="4" t="s">
        <v>1737</v>
      </c>
      <c r="B1706" s="4" t="s">
        <v>1708</v>
      </c>
    </row>
    <row r="1707" spans="1:2" x14ac:dyDescent="0.25">
      <c r="A1707" s="4" t="s">
        <v>1738</v>
      </c>
      <c r="B1707" s="4" t="s">
        <v>1708</v>
      </c>
    </row>
    <row r="1708" spans="1:2" x14ac:dyDescent="0.25">
      <c r="A1708" s="4" t="s">
        <v>1739</v>
      </c>
      <c r="B1708" s="4" t="s">
        <v>1708</v>
      </c>
    </row>
    <row r="1709" spans="1:2" x14ac:dyDescent="0.25">
      <c r="A1709" s="4" t="s">
        <v>1740</v>
      </c>
      <c r="B1709" s="4" t="s">
        <v>1708</v>
      </c>
    </row>
    <row r="1710" spans="1:2" x14ac:dyDescent="0.25">
      <c r="A1710" s="4" t="s">
        <v>1741</v>
      </c>
      <c r="B1710" s="4" t="s">
        <v>1708</v>
      </c>
    </row>
    <row r="1711" spans="1:2" x14ac:dyDescent="0.25">
      <c r="A1711" s="4" t="s">
        <v>1742</v>
      </c>
      <c r="B1711" s="4" t="s">
        <v>1708</v>
      </c>
    </row>
    <row r="1712" spans="1:2" x14ac:dyDescent="0.25">
      <c r="A1712" s="4" t="s">
        <v>1743</v>
      </c>
      <c r="B1712" s="4" t="s">
        <v>1708</v>
      </c>
    </row>
    <row r="1713" spans="1:2" x14ac:dyDescent="0.25">
      <c r="A1713" s="4" t="s">
        <v>1744</v>
      </c>
      <c r="B1713" s="4" t="s">
        <v>1708</v>
      </c>
    </row>
    <row r="1714" spans="1:2" x14ac:dyDescent="0.25">
      <c r="A1714" s="4" t="s">
        <v>1745</v>
      </c>
      <c r="B1714" s="4" t="s">
        <v>1708</v>
      </c>
    </row>
    <row r="1715" spans="1:2" x14ac:dyDescent="0.25">
      <c r="A1715" s="4" t="s">
        <v>1746</v>
      </c>
      <c r="B1715" s="4" t="s">
        <v>1708</v>
      </c>
    </row>
    <row r="1716" spans="1:2" x14ac:dyDescent="0.25">
      <c r="A1716" s="4" t="s">
        <v>1747</v>
      </c>
      <c r="B1716" s="4" t="s">
        <v>1708</v>
      </c>
    </row>
    <row r="1717" spans="1:2" x14ac:dyDescent="0.25">
      <c r="A1717" s="4" t="s">
        <v>1748</v>
      </c>
      <c r="B1717" s="4" t="s">
        <v>1708</v>
      </c>
    </row>
    <row r="1718" spans="1:2" x14ac:dyDescent="0.25">
      <c r="A1718" s="4" t="s">
        <v>1749</v>
      </c>
      <c r="B1718" s="4" t="s">
        <v>1708</v>
      </c>
    </row>
    <row r="1719" spans="1:2" x14ac:dyDescent="0.25">
      <c r="A1719" s="4" t="s">
        <v>1750</v>
      </c>
      <c r="B1719" s="4" t="s">
        <v>1708</v>
      </c>
    </row>
    <row r="1720" spans="1:2" x14ac:dyDescent="0.25">
      <c r="A1720" s="4" t="s">
        <v>1751</v>
      </c>
      <c r="B1720" s="4" t="s">
        <v>1708</v>
      </c>
    </row>
    <row r="1721" spans="1:2" x14ac:dyDescent="0.25">
      <c r="A1721" s="4" t="s">
        <v>1752</v>
      </c>
      <c r="B1721" s="4" t="s">
        <v>1708</v>
      </c>
    </row>
    <row r="1722" spans="1:2" x14ac:dyDescent="0.25">
      <c r="A1722" s="4" t="s">
        <v>1753</v>
      </c>
      <c r="B1722" s="4" t="s">
        <v>1708</v>
      </c>
    </row>
    <row r="1723" spans="1:2" x14ac:dyDescent="0.25">
      <c r="A1723" s="4" t="s">
        <v>1754</v>
      </c>
      <c r="B1723" s="4" t="s">
        <v>1708</v>
      </c>
    </row>
    <row r="1724" spans="1:2" x14ac:dyDescent="0.25">
      <c r="A1724" s="4" t="s">
        <v>1755</v>
      </c>
      <c r="B1724" s="4" t="s">
        <v>1708</v>
      </c>
    </row>
    <row r="1725" spans="1:2" x14ac:dyDescent="0.25">
      <c r="A1725" s="4" t="s">
        <v>1756</v>
      </c>
      <c r="B1725" s="4" t="s">
        <v>1708</v>
      </c>
    </row>
    <row r="1726" spans="1:2" x14ac:dyDescent="0.25">
      <c r="A1726" s="4" t="s">
        <v>1757</v>
      </c>
      <c r="B1726" s="4" t="s">
        <v>1708</v>
      </c>
    </row>
    <row r="1727" spans="1:2" x14ac:dyDescent="0.25">
      <c r="A1727" s="4" t="s">
        <v>1758</v>
      </c>
      <c r="B1727" s="4" t="s">
        <v>1708</v>
      </c>
    </row>
    <row r="1728" spans="1:2" x14ac:dyDescent="0.25">
      <c r="A1728" s="4" t="s">
        <v>1759</v>
      </c>
      <c r="B1728" s="4" t="s">
        <v>1708</v>
      </c>
    </row>
    <row r="1729" spans="1:2" x14ac:dyDescent="0.25">
      <c r="A1729" s="4" t="s">
        <v>1760</v>
      </c>
      <c r="B1729" s="4" t="s">
        <v>1708</v>
      </c>
    </row>
    <row r="1730" spans="1:2" x14ac:dyDescent="0.25">
      <c r="A1730" s="4" t="s">
        <v>1761</v>
      </c>
      <c r="B1730" s="4" t="s">
        <v>1708</v>
      </c>
    </row>
    <row r="1731" spans="1:2" x14ac:dyDescent="0.25">
      <c r="A1731" s="4" t="s">
        <v>1762</v>
      </c>
      <c r="B1731" s="4" t="s">
        <v>1708</v>
      </c>
    </row>
    <row r="1732" spans="1:2" x14ac:dyDescent="0.25">
      <c r="A1732" s="4" t="s">
        <v>1763</v>
      </c>
      <c r="B1732" s="4" t="s">
        <v>1708</v>
      </c>
    </row>
    <row r="1733" spans="1:2" x14ac:dyDescent="0.25">
      <c r="A1733" s="4" t="s">
        <v>1764</v>
      </c>
      <c r="B1733" s="4" t="s">
        <v>1708</v>
      </c>
    </row>
    <row r="1734" spans="1:2" x14ac:dyDescent="0.25">
      <c r="A1734" s="4" t="s">
        <v>1765</v>
      </c>
      <c r="B1734" s="4" t="s">
        <v>1708</v>
      </c>
    </row>
    <row r="1735" spans="1:2" x14ac:dyDescent="0.25">
      <c r="A1735" s="4" t="s">
        <v>1766</v>
      </c>
      <c r="B1735" s="4" t="s">
        <v>1708</v>
      </c>
    </row>
    <row r="1736" spans="1:2" x14ac:dyDescent="0.25">
      <c r="A1736" s="4" t="s">
        <v>1767</v>
      </c>
      <c r="B1736" s="4" t="s">
        <v>1708</v>
      </c>
    </row>
    <row r="1737" spans="1:2" x14ac:dyDescent="0.25">
      <c r="A1737" s="4" t="s">
        <v>1768</v>
      </c>
      <c r="B1737" s="4" t="s">
        <v>1708</v>
      </c>
    </row>
    <row r="1738" spans="1:2" x14ac:dyDescent="0.25">
      <c r="A1738" s="4" t="s">
        <v>1769</v>
      </c>
      <c r="B1738" s="4" t="s">
        <v>1708</v>
      </c>
    </row>
    <row r="1739" spans="1:2" x14ac:dyDescent="0.25">
      <c r="A1739" s="4" t="s">
        <v>1770</v>
      </c>
      <c r="B1739" s="4" t="s">
        <v>1708</v>
      </c>
    </row>
    <row r="1740" spans="1:2" x14ac:dyDescent="0.25">
      <c r="A1740" s="4" t="s">
        <v>1771</v>
      </c>
      <c r="B1740" s="4" t="s">
        <v>1708</v>
      </c>
    </row>
    <row r="1741" spans="1:2" x14ac:dyDescent="0.25">
      <c r="A1741" s="4" t="s">
        <v>1772</v>
      </c>
      <c r="B1741" s="4" t="s">
        <v>1708</v>
      </c>
    </row>
    <row r="1742" spans="1:2" x14ac:dyDescent="0.25">
      <c r="A1742" s="4" t="s">
        <v>1773</v>
      </c>
      <c r="B1742" s="4" t="s">
        <v>1708</v>
      </c>
    </row>
    <row r="1743" spans="1:2" x14ac:dyDescent="0.25">
      <c r="A1743" s="4" t="s">
        <v>1774</v>
      </c>
      <c r="B1743" s="4" t="s">
        <v>1708</v>
      </c>
    </row>
    <row r="1744" spans="1:2" x14ac:dyDescent="0.25">
      <c r="A1744" s="4" t="s">
        <v>1775</v>
      </c>
      <c r="B1744" s="4" t="s">
        <v>1708</v>
      </c>
    </row>
    <row r="1745" spans="1:2" x14ac:dyDescent="0.25">
      <c r="A1745" s="4" t="s">
        <v>1776</v>
      </c>
      <c r="B1745" s="4" t="s">
        <v>1708</v>
      </c>
    </row>
    <row r="1746" spans="1:2" x14ac:dyDescent="0.25">
      <c r="A1746" s="4" t="s">
        <v>1777</v>
      </c>
      <c r="B1746" s="4" t="s">
        <v>1708</v>
      </c>
    </row>
    <row r="1747" spans="1:2" x14ac:dyDescent="0.25">
      <c r="A1747" s="4" t="s">
        <v>1778</v>
      </c>
      <c r="B1747" s="4" t="s">
        <v>1708</v>
      </c>
    </row>
    <row r="1748" spans="1:2" x14ac:dyDescent="0.25">
      <c r="A1748" s="4" t="s">
        <v>1779</v>
      </c>
      <c r="B1748" s="4" t="s">
        <v>1708</v>
      </c>
    </row>
    <row r="1749" spans="1:2" x14ac:dyDescent="0.25">
      <c r="A1749" s="4" t="s">
        <v>1780</v>
      </c>
      <c r="B1749" s="4" t="s">
        <v>1708</v>
      </c>
    </row>
    <row r="1750" spans="1:2" x14ac:dyDescent="0.25">
      <c r="A1750" s="4" t="s">
        <v>1781</v>
      </c>
      <c r="B1750" s="4" t="s">
        <v>1708</v>
      </c>
    </row>
    <row r="1751" spans="1:2" x14ac:dyDescent="0.25">
      <c r="A1751" s="4" t="s">
        <v>1782</v>
      </c>
      <c r="B1751" s="4" t="s">
        <v>1708</v>
      </c>
    </row>
    <row r="1752" spans="1:2" x14ac:dyDescent="0.25">
      <c r="A1752" s="4" t="s">
        <v>1783</v>
      </c>
      <c r="B1752" s="4" t="s">
        <v>1708</v>
      </c>
    </row>
    <row r="1753" spans="1:2" x14ac:dyDescent="0.25">
      <c r="A1753" s="4" t="s">
        <v>1784</v>
      </c>
      <c r="B1753" s="4" t="s">
        <v>1708</v>
      </c>
    </row>
    <row r="1754" spans="1:2" x14ac:dyDescent="0.25">
      <c r="A1754" s="4" t="s">
        <v>1785</v>
      </c>
      <c r="B1754" s="4" t="s">
        <v>1708</v>
      </c>
    </row>
    <row r="1755" spans="1:2" x14ac:dyDescent="0.25">
      <c r="A1755" s="4" t="s">
        <v>1786</v>
      </c>
      <c r="B1755" s="4" t="s">
        <v>1708</v>
      </c>
    </row>
    <row r="1756" spans="1:2" x14ac:dyDescent="0.25">
      <c r="A1756" s="4" t="s">
        <v>1787</v>
      </c>
      <c r="B1756" s="4" t="s">
        <v>1708</v>
      </c>
    </row>
    <row r="1757" spans="1:2" x14ac:dyDescent="0.25">
      <c r="A1757" s="4" t="s">
        <v>1788</v>
      </c>
      <c r="B1757" s="4" t="s">
        <v>1708</v>
      </c>
    </row>
    <row r="1758" spans="1:2" x14ac:dyDescent="0.25">
      <c r="A1758" s="4" t="s">
        <v>1789</v>
      </c>
      <c r="B1758" s="4" t="s">
        <v>1708</v>
      </c>
    </row>
    <row r="1759" spans="1:2" x14ac:dyDescent="0.25">
      <c r="A1759" s="4" t="s">
        <v>1790</v>
      </c>
      <c r="B1759" s="4" t="s">
        <v>1708</v>
      </c>
    </row>
    <row r="1760" spans="1:2" x14ac:dyDescent="0.25">
      <c r="A1760" s="4" t="s">
        <v>1791</v>
      </c>
      <c r="B1760" s="4" t="s">
        <v>1708</v>
      </c>
    </row>
    <row r="1761" spans="1:2" x14ac:dyDescent="0.25">
      <c r="A1761" s="4" t="s">
        <v>1792</v>
      </c>
      <c r="B1761" s="4" t="s">
        <v>1708</v>
      </c>
    </row>
    <row r="1762" spans="1:2" x14ac:dyDescent="0.25">
      <c r="A1762" s="4" t="s">
        <v>1793</v>
      </c>
      <c r="B1762" s="4" t="s">
        <v>1708</v>
      </c>
    </row>
    <row r="1763" spans="1:2" x14ac:dyDescent="0.25">
      <c r="A1763" s="4" t="s">
        <v>1794</v>
      </c>
      <c r="B1763" s="4" t="s">
        <v>1708</v>
      </c>
    </row>
    <row r="1764" spans="1:2" x14ac:dyDescent="0.25">
      <c r="A1764" s="4" t="s">
        <v>1795</v>
      </c>
      <c r="B1764" s="4" t="s">
        <v>1708</v>
      </c>
    </row>
    <row r="1765" spans="1:2" x14ac:dyDescent="0.25">
      <c r="A1765" s="4" t="s">
        <v>1796</v>
      </c>
      <c r="B1765" s="4" t="s">
        <v>1708</v>
      </c>
    </row>
    <row r="1766" spans="1:2" x14ac:dyDescent="0.25">
      <c r="A1766" s="4" t="s">
        <v>1797</v>
      </c>
      <c r="B1766" s="4" t="s">
        <v>1708</v>
      </c>
    </row>
    <row r="1767" spans="1:2" x14ac:dyDescent="0.25">
      <c r="A1767" s="4" t="s">
        <v>1798</v>
      </c>
      <c r="B1767" s="4" t="s">
        <v>1708</v>
      </c>
    </row>
    <row r="1768" spans="1:2" x14ac:dyDescent="0.25">
      <c r="A1768" s="4" t="s">
        <v>1799</v>
      </c>
      <c r="B1768" s="4" t="s">
        <v>1708</v>
      </c>
    </row>
    <row r="1769" spans="1:2" x14ac:dyDescent="0.25">
      <c r="A1769" s="4" t="s">
        <v>1800</v>
      </c>
      <c r="B1769" s="4" t="s">
        <v>1708</v>
      </c>
    </row>
    <row r="1770" spans="1:2" x14ac:dyDescent="0.25">
      <c r="A1770" s="4" t="s">
        <v>1801</v>
      </c>
      <c r="B1770" s="4" t="s">
        <v>1708</v>
      </c>
    </row>
    <row r="1771" spans="1:2" x14ac:dyDescent="0.25">
      <c r="A1771" s="4" t="s">
        <v>1802</v>
      </c>
      <c r="B1771" s="4" t="s">
        <v>1708</v>
      </c>
    </row>
    <row r="1772" spans="1:2" x14ac:dyDescent="0.25">
      <c r="A1772" s="4" t="s">
        <v>1803</v>
      </c>
      <c r="B1772" s="4" t="s">
        <v>1708</v>
      </c>
    </row>
    <row r="1773" spans="1:2" x14ac:dyDescent="0.25">
      <c r="A1773" s="4" t="s">
        <v>1804</v>
      </c>
      <c r="B1773" s="4" t="s">
        <v>1708</v>
      </c>
    </row>
    <row r="1774" spans="1:2" x14ac:dyDescent="0.25">
      <c r="A1774" s="4" t="s">
        <v>1805</v>
      </c>
      <c r="B1774" s="4" t="s">
        <v>1708</v>
      </c>
    </row>
    <row r="1775" spans="1:2" x14ac:dyDescent="0.25">
      <c r="A1775" s="4" t="s">
        <v>1806</v>
      </c>
      <c r="B1775" s="4" t="s">
        <v>1708</v>
      </c>
    </row>
    <row r="1776" spans="1:2" x14ac:dyDescent="0.25">
      <c r="A1776" s="4" t="s">
        <v>1807</v>
      </c>
      <c r="B1776" s="4" t="s">
        <v>1708</v>
      </c>
    </row>
    <row r="1777" spans="1:2" x14ac:dyDescent="0.25">
      <c r="A1777" s="4" t="s">
        <v>1808</v>
      </c>
      <c r="B1777" s="4" t="s">
        <v>1708</v>
      </c>
    </row>
    <row r="1778" spans="1:2" x14ac:dyDescent="0.25">
      <c r="A1778" s="4" t="s">
        <v>1809</v>
      </c>
      <c r="B1778" s="4" t="s">
        <v>1703</v>
      </c>
    </row>
    <row r="1779" spans="1:2" x14ac:dyDescent="0.25">
      <c r="A1779" s="4" t="s">
        <v>1811</v>
      </c>
      <c r="B1779" s="4" t="s">
        <v>1703</v>
      </c>
    </row>
    <row r="1780" spans="1:2" x14ac:dyDescent="0.25">
      <c r="A1780" s="4" t="s">
        <v>1812</v>
      </c>
      <c r="B1780" s="4" t="s">
        <v>1703</v>
      </c>
    </row>
    <row r="1781" spans="1:2" x14ac:dyDescent="0.25">
      <c r="A1781" s="4" t="s">
        <v>1813</v>
      </c>
      <c r="B1781" s="4" t="s">
        <v>1703</v>
      </c>
    </row>
    <row r="1782" spans="1:2" x14ac:dyDescent="0.25">
      <c r="A1782" s="4" t="s">
        <v>1814</v>
      </c>
      <c r="B1782" s="4" t="s">
        <v>1703</v>
      </c>
    </row>
    <row r="1783" spans="1:2" x14ac:dyDescent="0.25">
      <c r="A1783" s="4" t="s">
        <v>1815</v>
      </c>
      <c r="B1783" s="4" t="s">
        <v>1703</v>
      </c>
    </row>
    <row r="1784" spans="1:2" x14ac:dyDescent="0.25">
      <c r="A1784" s="4" t="s">
        <v>1816</v>
      </c>
      <c r="B1784" s="4" t="s">
        <v>1703</v>
      </c>
    </row>
    <row r="1785" spans="1:2" x14ac:dyDescent="0.25">
      <c r="A1785" s="4" t="s">
        <v>1817</v>
      </c>
      <c r="B1785" s="4" t="s">
        <v>1703</v>
      </c>
    </row>
    <row r="1786" spans="1:2" x14ac:dyDescent="0.25">
      <c r="A1786" s="4" t="s">
        <v>1818</v>
      </c>
      <c r="B1786" s="4" t="s">
        <v>1703</v>
      </c>
    </row>
    <row r="1787" spans="1:2" x14ac:dyDescent="0.25">
      <c r="A1787" s="4" t="s">
        <v>1819</v>
      </c>
      <c r="B1787" s="4" t="s">
        <v>1703</v>
      </c>
    </row>
    <row r="1788" spans="1:2" x14ac:dyDescent="0.25">
      <c r="A1788" s="4" t="s">
        <v>1820</v>
      </c>
      <c r="B1788" s="4" t="s">
        <v>1703</v>
      </c>
    </row>
    <row r="1789" spans="1:2" x14ac:dyDescent="0.25">
      <c r="A1789" s="4" t="s">
        <v>1821</v>
      </c>
      <c r="B1789" s="4" t="s">
        <v>1703</v>
      </c>
    </row>
    <row r="1790" spans="1:2" x14ac:dyDescent="0.25">
      <c r="A1790" s="4" t="s">
        <v>1822</v>
      </c>
      <c r="B1790" s="4" t="s">
        <v>1703</v>
      </c>
    </row>
    <row r="1791" spans="1:2" x14ac:dyDescent="0.25">
      <c r="A1791" s="4" t="s">
        <v>1823</v>
      </c>
      <c r="B1791" s="4" t="s">
        <v>1703</v>
      </c>
    </row>
    <row r="1792" spans="1:2" x14ac:dyDescent="0.25">
      <c r="A1792" s="4" t="s">
        <v>1824</v>
      </c>
      <c r="B1792" s="4" t="s">
        <v>1703</v>
      </c>
    </row>
    <row r="1793" spans="1:2" x14ac:dyDescent="0.25">
      <c r="A1793" s="4" t="s">
        <v>1825</v>
      </c>
      <c r="B1793" s="4" t="s">
        <v>1703</v>
      </c>
    </row>
    <row r="1794" spans="1:2" x14ac:dyDescent="0.25">
      <c r="A1794" s="4" t="s">
        <v>1826</v>
      </c>
      <c r="B1794" s="4" t="s">
        <v>1703</v>
      </c>
    </row>
    <row r="1795" spans="1:2" x14ac:dyDescent="0.25">
      <c r="A1795" s="4" t="s">
        <v>1827</v>
      </c>
      <c r="B1795" s="4" t="s">
        <v>1703</v>
      </c>
    </row>
    <row r="1796" spans="1:2" x14ac:dyDescent="0.25">
      <c r="A1796" s="4" t="s">
        <v>1828</v>
      </c>
      <c r="B1796" s="4" t="s">
        <v>1703</v>
      </c>
    </row>
    <row r="1797" spans="1:2" x14ac:dyDescent="0.25">
      <c r="A1797" s="4" t="s">
        <v>1829</v>
      </c>
      <c r="B1797" s="4" t="s">
        <v>1703</v>
      </c>
    </row>
    <row r="1798" spans="1:2" x14ac:dyDescent="0.25">
      <c r="A1798" s="4" t="s">
        <v>1830</v>
      </c>
      <c r="B1798" s="4" t="s">
        <v>1703</v>
      </c>
    </row>
    <row r="1799" spans="1:2" x14ac:dyDescent="0.25">
      <c r="A1799" s="4" t="s">
        <v>1831</v>
      </c>
      <c r="B1799" s="4" t="s">
        <v>1703</v>
      </c>
    </row>
    <row r="1800" spans="1:2" x14ac:dyDescent="0.25">
      <c r="A1800" s="4" t="s">
        <v>1832</v>
      </c>
      <c r="B1800" s="4" t="s">
        <v>1703</v>
      </c>
    </row>
    <row r="1801" spans="1:2" x14ac:dyDescent="0.25">
      <c r="A1801" s="4" t="s">
        <v>1833</v>
      </c>
      <c r="B1801" s="4" t="s">
        <v>1703</v>
      </c>
    </row>
    <row r="1802" spans="1:2" x14ac:dyDescent="0.25">
      <c r="A1802" s="4" t="s">
        <v>1834</v>
      </c>
      <c r="B1802" s="4" t="s">
        <v>1703</v>
      </c>
    </row>
    <row r="1803" spans="1:2" x14ac:dyDescent="0.25">
      <c r="A1803" s="4" t="s">
        <v>1835</v>
      </c>
      <c r="B1803" s="4" t="s">
        <v>1703</v>
      </c>
    </row>
    <row r="1804" spans="1:2" x14ac:dyDescent="0.25">
      <c r="A1804" s="4" t="s">
        <v>1836</v>
      </c>
      <c r="B1804" s="4" t="s">
        <v>1703</v>
      </c>
    </row>
    <row r="1805" spans="1:2" x14ac:dyDescent="0.25">
      <c r="A1805" s="4" t="s">
        <v>1837</v>
      </c>
      <c r="B1805" s="4" t="s">
        <v>1703</v>
      </c>
    </row>
    <row r="1806" spans="1:2" x14ac:dyDescent="0.25">
      <c r="A1806" s="4" t="s">
        <v>1838</v>
      </c>
      <c r="B1806" s="4" t="s">
        <v>1703</v>
      </c>
    </row>
    <row r="1807" spans="1:2" x14ac:dyDescent="0.25">
      <c r="A1807" s="4" t="s">
        <v>1839</v>
      </c>
      <c r="B1807" s="4" t="s">
        <v>1703</v>
      </c>
    </row>
    <row r="1808" spans="1:2" x14ac:dyDescent="0.25">
      <c r="A1808" s="4" t="s">
        <v>1840</v>
      </c>
      <c r="B1808" s="4" t="s">
        <v>1700</v>
      </c>
    </row>
    <row r="1809" spans="1:2" x14ac:dyDescent="0.25">
      <c r="A1809" s="4" t="s">
        <v>1841</v>
      </c>
      <c r="B1809" s="4" t="s">
        <v>1700</v>
      </c>
    </row>
    <row r="1810" spans="1:2" x14ac:dyDescent="0.25">
      <c r="A1810" s="4" t="s">
        <v>1842</v>
      </c>
      <c r="B1810" s="4" t="s">
        <v>1700</v>
      </c>
    </row>
    <row r="1811" spans="1:2" x14ac:dyDescent="0.25">
      <c r="A1811" s="4" t="s">
        <v>1843</v>
      </c>
      <c r="B1811" s="4" t="s">
        <v>1700</v>
      </c>
    </row>
    <row r="1812" spans="1:2" x14ac:dyDescent="0.25">
      <c r="A1812" s="4" t="s">
        <v>1844</v>
      </c>
      <c r="B1812" s="4" t="s">
        <v>1700</v>
      </c>
    </row>
    <row r="1813" spans="1:2" x14ac:dyDescent="0.25">
      <c r="A1813" s="4" t="s">
        <v>1845</v>
      </c>
      <c r="B1813" s="4" t="s">
        <v>1700</v>
      </c>
    </row>
    <row r="1814" spans="1:2" x14ac:dyDescent="0.25">
      <c r="A1814" s="4" t="s">
        <v>1846</v>
      </c>
      <c r="B1814" s="4" t="s">
        <v>1700</v>
      </c>
    </row>
    <row r="1815" spans="1:2" x14ac:dyDescent="0.25">
      <c r="A1815" s="4" t="s">
        <v>1847</v>
      </c>
      <c r="B1815" s="4" t="s">
        <v>1700</v>
      </c>
    </row>
    <row r="1816" spans="1:2" x14ac:dyDescent="0.25">
      <c r="A1816" s="4" t="s">
        <v>1848</v>
      </c>
      <c r="B1816" s="4" t="s">
        <v>1700</v>
      </c>
    </row>
    <row r="1817" spans="1:2" x14ac:dyDescent="0.25">
      <c r="A1817" s="4" t="s">
        <v>1849</v>
      </c>
      <c r="B1817" s="4" t="s">
        <v>1700</v>
      </c>
    </row>
    <row r="1818" spans="1:2" x14ac:dyDescent="0.25">
      <c r="A1818" s="4" t="s">
        <v>1850</v>
      </c>
      <c r="B1818" s="4" t="s">
        <v>1700</v>
      </c>
    </row>
    <row r="1819" spans="1:2" x14ac:dyDescent="0.25">
      <c r="A1819" s="4" t="s">
        <v>1851</v>
      </c>
      <c r="B1819" s="4" t="s">
        <v>1700</v>
      </c>
    </row>
    <row r="1820" spans="1:2" x14ac:dyDescent="0.25">
      <c r="A1820" s="4" t="s">
        <v>1852</v>
      </c>
      <c r="B1820" s="4" t="s">
        <v>1700</v>
      </c>
    </row>
    <row r="1821" spans="1:2" x14ac:dyDescent="0.25">
      <c r="A1821" s="4" t="s">
        <v>1853</v>
      </c>
      <c r="B1821" s="4" t="s">
        <v>1700</v>
      </c>
    </row>
    <row r="1822" spans="1:2" x14ac:dyDescent="0.25">
      <c r="A1822" s="4" t="s">
        <v>1854</v>
      </c>
      <c r="B1822" s="4" t="s">
        <v>1700</v>
      </c>
    </row>
    <row r="1823" spans="1:2" x14ac:dyDescent="0.25">
      <c r="A1823" s="4" t="s">
        <v>1855</v>
      </c>
      <c r="B1823" s="4" t="s">
        <v>1700</v>
      </c>
    </row>
    <row r="1824" spans="1:2" x14ac:dyDescent="0.25">
      <c r="A1824" s="4" t="s">
        <v>1856</v>
      </c>
      <c r="B1824" s="4" t="s">
        <v>1700</v>
      </c>
    </row>
    <row r="1825" spans="1:2" x14ac:dyDescent="0.25">
      <c r="A1825" s="4" t="s">
        <v>1857</v>
      </c>
      <c r="B1825" s="4" t="s">
        <v>1700</v>
      </c>
    </row>
    <row r="1826" spans="1:2" x14ac:dyDescent="0.25">
      <c r="A1826" s="4" t="s">
        <v>1858</v>
      </c>
      <c r="B1826" s="4" t="s">
        <v>1700</v>
      </c>
    </row>
    <row r="1827" spans="1:2" x14ac:dyDescent="0.25">
      <c r="A1827" s="4" t="s">
        <v>1859</v>
      </c>
      <c r="B1827" s="4" t="s">
        <v>1700</v>
      </c>
    </row>
    <row r="1828" spans="1:2" x14ac:dyDescent="0.25">
      <c r="A1828" s="4" t="s">
        <v>1860</v>
      </c>
      <c r="B1828" s="4" t="s">
        <v>1700</v>
      </c>
    </row>
    <row r="1829" spans="1:2" x14ac:dyDescent="0.25">
      <c r="A1829" s="4" t="s">
        <v>1861</v>
      </c>
      <c r="B1829" s="4" t="s">
        <v>1700</v>
      </c>
    </row>
    <row r="1830" spans="1:2" x14ac:dyDescent="0.25">
      <c r="A1830" s="4" t="s">
        <v>1862</v>
      </c>
      <c r="B1830" s="4" t="s">
        <v>1700</v>
      </c>
    </row>
    <row r="1831" spans="1:2" x14ac:dyDescent="0.25">
      <c r="A1831" s="4" t="s">
        <v>1863</v>
      </c>
      <c r="B1831" s="4" t="s">
        <v>1703</v>
      </c>
    </row>
    <row r="1832" spans="1:2" x14ac:dyDescent="0.25">
      <c r="A1832" s="4" t="s">
        <v>1864</v>
      </c>
      <c r="B1832" s="4" t="s">
        <v>1703</v>
      </c>
    </row>
    <row r="1833" spans="1:2" x14ac:dyDescent="0.25">
      <c r="A1833" s="4" t="s">
        <v>1865</v>
      </c>
      <c r="B1833" s="4" t="s">
        <v>1703</v>
      </c>
    </row>
    <row r="1834" spans="1:2" x14ac:dyDescent="0.25">
      <c r="A1834" s="4" t="s">
        <v>1866</v>
      </c>
      <c r="B1834" s="4" t="s">
        <v>1703</v>
      </c>
    </row>
    <row r="1835" spans="1:2" x14ac:dyDescent="0.25">
      <c r="A1835" s="4" t="s">
        <v>1867</v>
      </c>
      <c r="B1835" s="4" t="s">
        <v>1703</v>
      </c>
    </row>
    <row r="1836" spans="1:2" x14ac:dyDescent="0.25">
      <c r="A1836" s="4" t="s">
        <v>1868</v>
      </c>
      <c r="B1836" s="4" t="s">
        <v>1703</v>
      </c>
    </row>
    <row r="1837" spans="1:2" x14ac:dyDescent="0.25">
      <c r="A1837" s="4" t="s">
        <v>1869</v>
      </c>
      <c r="B1837" s="4" t="s">
        <v>1703</v>
      </c>
    </row>
    <row r="1838" spans="1:2" x14ac:dyDescent="0.25">
      <c r="A1838" s="4" t="s">
        <v>1870</v>
      </c>
      <c r="B1838" s="4" t="s">
        <v>1703</v>
      </c>
    </row>
    <row r="1839" spans="1:2" x14ac:dyDescent="0.25">
      <c r="A1839" s="4" t="s">
        <v>1871</v>
      </c>
      <c r="B1839" s="4" t="s">
        <v>1703</v>
      </c>
    </row>
    <row r="1840" spans="1:2" x14ac:dyDescent="0.25">
      <c r="A1840" s="4" t="s">
        <v>1872</v>
      </c>
      <c r="B1840" s="4" t="s">
        <v>1703</v>
      </c>
    </row>
    <row r="1841" spans="1:2" x14ac:dyDescent="0.25">
      <c r="A1841" s="4" t="s">
        <v>1873</v>
      </c>
      <c r="B1841" s="4" t="s">
        <v>1703</v>
      </c>
    </row>
    <row r="1842" spans="1:2" x14ac:dyDescent="0.25">
      <c r="A1842" s="4" t="s">
        <v>1874</v>
      </c>
      <c r="B1842" s="4" t="s">
        <v>1703</v>
      </c>
    </row>
    <row r="1843" spans="1:2" x14ac:dyDescent="0.25">
      <c r="A1843" s="4" t="s">
        <v>1875</v>
      </c>
      <c r="B1843" s="4" t="s">
        <v>1703</v>
      </c>
    </row>
    <row r="1844" spans="1:2" x14ac:dyDescent="0.25">
      <c r="A1844" s="4" t="s">
        <v>1876</v>
      </c>
      <c r="B1844" s="4" t="s">
        <v>1703</v>
      </c>
    </row>
    <row r="1845" spans="1:2" x14ac:dyDescent="0.25">
      <c r="A1845" s="4" t="s">
        <v>1877</v>
      </c>
      <c r="B1845" s="4" t="s">
        <v>1703</v>
      </c>
    </row>
    <row r="1846" spans="1:2" x14ac:dyDescent="0.25">
      <c r="A1846" s="4" t="s">
        <v>1878</v>
      </c>
      <c r="B1846" s="4" t="s">
        <v>1703</v>
      </c>
    </row>
    <row r="1847" spans="1:2" x14ac:dyDescent="0.25">
      <c r="A1847" s="4" t="s">
        <v>1879</v>
      </c>
      <c r="B1847" s="4" t="s">
        <v>1703</v>
      </c>
    </row>
    <row r="1848" spans="1:2" x14ac:dyDescent="0.25">
      <c r="A1848" s="4" t="s">
        <v>1880</v>
      </c>
      <c r="B1848" s="4" t="s">
        <v>1703</v>
      </c>
    </row>
    <row r="1849" spans="1:2" x14ac:dyDescent="0.25">
      <c r="A1849" s="4" t="s">
        <v>1881</v>
      </c>
      <c r="B1849" s="4" t="s">
        <v>1703</v>
      </c>
    </row>
    <row r="1850" spans="1:2" x14ac:dyDescent="0.25">
      <c r="A1850" s="4" t="s">
        <v>1882</v>
      </c>
      <c r="B1850" s="4" t="s">
        <v>1703</v>
      </c>
    </row>
    <row r="1851" spans="1:2" x14ac:dyDescent="0.25">
      <c r="A1851" s="4" t="s">
        <v>1883</v>
      </c>
      <c r="B1851" s="4" t="s">
        <v>1703</v>
      </c>
    </row>
    <row r="1852" spans="1:2" x14ac:dyDescent="0.25">
      <c r="A1852" s="4" t="s">
        <v>1884</v>
      </c>
      <c r="B1852" s="4" t="s">
        <v>1703</v>
      </c>
    </row>
    <row r="1853" spans="1:2" x14ac:dyDescent="0.25">
      <c r="A1853" s="4" t="s">
        <v>1885</v>
      </c>
      <c r="B1853" s="4" t="s">
        <v>1703</v>
      </c>
    </row>
    <row r="1854" spans="1:2" x14ac:dyDescent="0.25">
      <c r="A1854" s="4" t="s">
        <v>1886</v>
      </c>
      <c r="B1854" s="4" t="s">
        <v>1703</v>
      </c>
    </row>
    <row r="1855" spans="1:2" x14ac:dyDescent="0.25">
      <c r="A1855" s="4" t="s">
        <v>1887</v>
      </c>
      <c r="B1855" s="4" t="s">
        <v>1700</v>
      </c>
    </row>
    <row r="1856" spans="1:2" x14ac:dyDescent="0.25">
      <c r="A1856" s="4" t="s">
        <v>1888</v>
      </c>
      <c r="B1856" s="4" t="s">
        <v>1700</v>
      </c>
    </row>
    <row r="1857" spans="1:2" x14ac:dyDescent="0.25">
      <c r="A1857" s="4" t="s">
        <v>1889</v>
      </c>
      <c r="B1857" s="4" t="s">
        <v>1700</v>
      </c>
    </row>
    <row r="1858" spans="1:2" x14ac:dyDescent="0.25">
      <c r="A1858" s="4" t="s">
        <v>1890</v>
      </c>
      <c r="B1858" s="4" t="s">
        <v>1891</v>
      </c>
    </row>
    <row r="1859" spans="1:2" x14ac:dyDescent="0.25">
      <c r="A1859" s="4" t="s">
        <v>1892</v>
      </c>
      <c r="B1859" s="4" t="s">
        <v>1891</v>
      </c>
    </row>
    <row r="1860" spans="1:2" x14ac:dyDescent="0.25">
      <c r="A1860" s="4" t="s">
        <v>1893</v>
      </c>
      <c r="B1860" s="4" t="s">
        <v>1891</v>
      </c>
    </row>
    <row r="1861" spans="1:2" x14ac:dyDescent="0.25">
      <c r="A1861" s="4" t="s">
        <v>1894</v>
      </c>
      <c r="B1861" s="4" t="s">
        <v>1891</v>
      </c>
    </row>
    <row r="1862" spans="1:2" x14ac:dyDescent="0.25">
      <c r="A1862" s="4" t="s">
        <v>1895</v>
      </c>
      <c r="B1862" s="4" t="s">
        <v>1700</v>
      </c>
    </row>
    <row r="1863" spans="1:2" x14ac:dyDescent="0.25">
      <c r="A1863" s="4" t="s">
        <v>1896</v>
      </c>
      <c r="B1863" s="4" t="s">
        <v>1700</v>
      </c>
    </row>
    <row r="1864" spans="1:2" x14ac:dyDescent="0.25">
      <c r="A1864" s="4" t="s">
        <v>1897</v>
      </c>
      <c r="B1864" s="4" t="s">
        <v>1700</v>
      </c>
    </row>
    <row r="1865" spans="1:2" x14ac:dyDescent="0.25">
      <c r="A1865" s="4" t="s">
        <v>1898</v>
      </c>
      <c r="B1865" s="4" t="s">
        <v>1700</v>
      </c>
    </row>
    <row r="1866" spans="1:2" x14ac:dyDescent="0.25">
      <c r="A1866" s="4" t="s">
        <v>1899</v>
      </c>
      <c r="B1866" s="4" t="s">
        <v>1700</v>
      </c>
    </row>
    <row r="1867" spans="1:2" x14ac:dyDescent="0.25">
      <c r="A1867" s="4" t="s">
        <v>1900</v>
      </c>
      <c r="B1867" s="4" t="s">
        <v>1700</v>
      </c>
    </row>
    <row r="1868" spans="1:2" x14ac:dyDescent="0.25">
      <c r="A1868" s="4" t="s">
        <v>1901</v>
      </c>
      <c r="B1868" s="4" t="s">
        <v>1700</v>
      </c>
    </row>
    <row r="1869" spans="1:2" x14ac:dyDescent="0.25">
      <c r="A1869" s="4" t="s">
        <v>1902</v>
      </c>
      <c r="B1869" s="4" t="s">
        <v>1700</v>
      </c>
    </row>
    <row r="1870" spans="1:2" x14ac:dyDescent="0.25">
      <c r="A1870" s="4" t="s">
        <v>1903</v>
      </c>
      <c r="B1870" s="4" t="s">
        <v>1700</v>
      </c>
    </row>
    <row r="1871" spans="1:2" x14ac:dyDescent="0.25">
      <c r="A1871" s="4" t="s">
        <v>1904</v>
      </c>
      <c r="B1871" s="4" t="s">
        <v>1700</v>
      </c>
    </row>
    <row r="1872" spans="1:2" x14ac:dyDescent="0.25">
      <c r="A1872" s="4" t="s">
        <v>1905</v>
      </c>
      <c r="B1872" s="4" t="s">
        <v>1700</v>
      </c>
    </row>
    <row r="1873" spans="1:2" x14ac:dyDescent="0.25">
      <c r="A1873" s="4" t="s">
        <v>1906</v>
      </c>
      <c r="B1873" s="4" t="s">
        <v>1700</v>
      </c>
    </row>
    <row r="1874" spans="1:2" x14ac:dyDescent="0.25">
      <c r="A1874" s="4" t="s">
        <v>1907</v>
      </c>
      <c r="B1874" s="4" t="s">
        <v>1891</v>
      </c>
    </row>
    <row r="1875" spans="1:2" x14ac:dyDescent="0.25">
      <c r="A1875" s="4" t="s">
        <v>1908</v>
      </c>
      <c r="B1875" s="4" t="s">
        <v>1700</v>
      </c>
    </row>
    <row r="1876" spans="1:2" x14ac:dyDescent="0.25">
      <c r="A1876" s="4" t="s">
        <v>1909</v>
      </c>
      <c r="B1876" s="4" t="s">
        <v>1700</v>
      </c>
    </row>
    <row r="1877" spans="1:2" x14ac:dyDescent="0.25">
      <c r="A1877" s="4" t="s">
        <v>1910</v>
      </c>
      <c r="B1877" s="4" t="s">
        <v>1700</v>
      </c>
    </row>
    <row r="1878" spans="1:2" x14ac:dyDescent="0.25">
      <c r="A1878" s="4" t="s">
        <v>1911</v>
      </c>
      <c r="B1878" s="4" t="s">
        <v>1700</v>
      </c>
    </row>
    <row r="1879" spans="1:2" x14ac:dyDescent="0.25">
      <c r="A1879" s="4" t="s">
        <v>1912</v>
      </c>
      <c r="B1879" s="4" t="s">
        <v>1700</v>
      </c>
    </row>
    <row r="1880" spans="1:2" x14ac:dyDescent="0.25">
      <c r="A1880" s="4" t="s">
        <v>1913</v>
      </c>
      <c r="B1880" s="4" t="s">
        <v>1700</v>
      </c>
    </row>
    <row r="1881" spans="1:2" x14ac:dyDescent="0.25">
      <c r="A1881" s="4" t="s">
        <v>1914</v>
      </c>
      <c r="B1881" s="4" t="s">
        <v>1700</v>
      </c>
    </row>
    <row r="1882" spans="1:2" x14ac:dyDescent="0.25">
      <c r="A1882" s="4" t="s">
        <v>1915</v>
      </c>
      <c r="B1882" s="4" t="s">
        <v>1700</v>
      </c>
    </row>
    <row r="1883" spans="1:2" x14ac:dyDescent="0.25">
      <c r="A1883" s="4" t="s">
        <v>1916</v>
      </c>
      <c r="B1883" s="4" t="s">
        <v>1700</v>
      </c>
    </row>
    <row r="1884" spans="1:2" x14ac:dyDescent="0.25">
      <c r="A1884" s="4" t="s">
        <v>1917</v>
      </c>
      <c r="B1884" s="4" t="s">
        <v>1700</v>
      </c>
    </row>
    <row r="1885" spans="1:2" x14ac:dyDescent="0.25">
      <c r="A1885" s="4" t="s">
        <v>1918</v>
      </c>
      <c r="B1885" s="4" t="s">
        <v>1700</v>
      </c>
    </row>
    <row r="1886" spans="1:2" x14ac:dyDescent="0.25">
      <c r="A1886" s="4" t="s">
        <v>1919</v>
      </c>
      <c r="B1886" s="4" t="s">
        <v>1700</v>
      </c>
    </row>
    <row r="1887" spans="1:2" x14ac:dyDescent="0.25">
      <c r="A1887" s="4" t="s">
        <v>1920</v>
      </c>
      <c r="B1887" s="4" t="s">
        <v>1700</v>
      </c>
    </row>
    <row r="1888" spans="1:2" x14ac:dyDescent="0.25">
      <c r="A1888" s="4" t="s">
        <v>1921</v>
      </c>
      <c r="B1888" s="4" t="s">
        <v>1700</v>
      </c>
    </row>
    <row r="1889" spans="1:2" x14ac:dyDescent="0.25">
      <c r="A1889" s="4" t="s">
        <v>1922</v>
      </c>
      <c r="B1889" s="4" t="s">
        <v>1700</v>
      </c>
    </row>
    <row r="1890" spans="1:2" x14ac:dyDescent="0.25">
      <c r="A1890" s="4" t="s">
        <v>1923</v>
      </c>
      <c r="B1890" s="4" t="s">
        <v>1700</v>
      </c>
    </row>
    <row r="1891" spans="1:2" x14ac:dyDescent="0.25">
      <c r="A1891" s="4" t="s">
        <v>1924</v>
      </c>
      <c r="B1891" s="4" t="s">
        <v>1700</v>
      </c>
    </row>
    <row r="1892" spans="1:2" x14ac:dyDescent="0.25">
      <c r="A1892" s="4" t="s">
        <v>1925</v>
      </c>
      <c r="B1892" s="4" t="s">
        <v>1700</v>
      </c>
    </row>
    <row r="1893" spans="1:2" x14ac:dyDescent="0.25">
      <c r="A1893" s="4" t="s">
        <v>1926</v>
      </c>
      <c r="B1893" s="4" t="s">
        <v>1700</v>
      </c>
    </row>
    <row r="1894" spans="1:2" x14ac:dyDescent="0.25">
      <c r="A1894" s="4" t="s">
        <v>1927</v>
      </c>
      <c r="B1894" s="4" t="s">
        <v>1700</v>
      </c>
    </row>
    <row r="1895" spans="1:2" x14ac:dyDescent="0.25">
      <c r="A1895" s="4" t="s">
        <v>1928</v>
      </c>
      <c r="B1895" s="4" t="s">
        <v>1700</v>
      </c>
    </row>
    <row r="1896" spans="1:2" x14ac:dyDescent="0.25">
      <c r="A1896" s="4" t="s">
        <v>1929</v>
      </c>
      <c r="B1896" s="4" t="s">
        <v>1700</v>
      </c>
    </row>
    <row r="1897" spans="1:2" x14ac:dyDescent="0.25">
      <c r="A1897" s="4" t="s">
        <v>1930</v>
      </c>
      <c r="B1897" s="4" t="s">
        <v>1700</v>
      </c>
    </row>
    <row r="1898" spans="1:2" x14ac:dyDescent="0.25">
      <c r="A1898" s="4" t="s">
        <v>1931</v>
      </c>
      <c r="B1898" s="4" t="s">
        <v>1700</v>
      </c>
    </row>
    <row r="1899" spans="1:2" x14ac:dyDescent="0.25">
      <c r="A1899" s="4" t="s">
        <v>1932</v>
      </c>
      <c r="B1899" s="4" t="s">
        <v>1700</v>
      </c>
    </row>
    <row r="1900" spans="1:2" x14ac:dyDescent="0.25">
      <c r="A1900" s="4" t="s">
        <v>1933</v>
      </c>
      <c r="B1900" s="4" t="s">
        <v>1708</v>
      </c>
    </row>
    <row r="1901" spans="1:2" x14ac:dyDescent="0.25">
      <c r="A1901" s="4" t="s">
        <v>1934</v>
      </c>
      <c r="B1901" s="4" t="s">
        <v>1708</v>
      </c>
    </row>
    <row r="1902" spans="1:2" x14ac:dyDescent="0.25">
      <c r="A1902" s="4" t="s">
        <v>1935</v>
      </c>
      <c r="B1902" s="4" t="s">
        <v>1708</v>
      </c>
    </row>
    <row r="1903" spans="1:2" x14ac:dyDescent="0.25">
      <c r="A1903" s="4" t="s">
        <v>1936</v>
      </c>
      <c r="B1903" s="4" t="s">
        <v>1708</v>
      </c>
    </row>
    <row r="1904" spans="1:2" x14ac:dyDescent="0.25">
      <c r="A1904" s="4" t="s">
        <v>1937</v>
      </c>
      <c r="B1904" s="4" t="s">
        <v>1701</v>
      </c>
    </row>
    <row r="1905" spans="1:2" x14ac:dyDescent="0.25">
      <c r="A1905" s="4" t="s">
        <v>1938</v>
      </c>
      <c r="B1905" s="4" t="s">
        <v>1708</v>
      </c>
    </row>
    <row r="1906" spans="1:2" x14ac:dyDescent="0.25">
      <c r="A1906" s="4" t="s">
        <v>1939</v>
      </c>
      <c r="B1906" s="4" t="s">
        <v>1708</v>
      </c>
    </row>
    <row r="1907" spans="1:2" x14ac:dyDescent="0.25">
      <c r="A1907" s="4" t="s">
        <v>1940</v>
      </c>
      <c r="B1907" s="4" t="s">
        <v>1708</v>
      </c>
    </row>
    <row r="1908" spans="1:2" x14ac:dyDescent="0.25">
      <c r="A1908" s="4" t="s">
        <v>1941</v>
      </c>
      <c r="B1908" s="4" t="s">
        <v>1708</v>
      </c>
    </row>
    <row r="1909" spans="1:2" x14ac:dyDescent="0.25">
      <c r="A1909" s="4" t="s">
        <v>1942</v>
      </c>
      <c r="B1909" s="4" t="s">
        <v>1708</v>
      </c>
    </row>
    <row r="1910" spans="1:2" x14ac:dyDescent="0.25">
      <c r="A1910" s="4" t="s">
        <v>1943</v>
      </c>
      <c r="B1910" s="4" t="s">
        <v>1708</v>
      </c>
    </row>
    <row r="1911" spans="1:2" x14ac:dyDescent="0.25">
      <c r="A1911" s="4" t="s">
        <v>1944</v>
      </c>
      <c r="B1911" s="4" t="s">
        <v>1708</v>
      </c>
    </row>
    <row r="1912" spans="1:2" x14ac:dyDescent="0.25">
      <c r="A1912" s="4" t="s">
        <v>1945</v>
      </c>
      <c r="B1912" s="4" t="s">
        <v>1708</v>
      </c>
    </row>
    <row r="1913" spans="1:2" x14ac:dyDescent="0.25">
      <c r="A1913" s="4" t="s">
        <v>1946</v>
      </c>
      <c r="B1913" s="4" t="s">
        <v>1708</v>
      </c>
    </row>
    <row r="1914" spans="1:2" x14ac:dyDescent="0.25">
      <c r="A1914" s="4" t="s">
        <v>1947</v>
      </c>
      <c r="B1914" s="4" t="s">
        <v>1708</v>
      </c>
    </row>
    <row r="1915" spans="1:2" x14ac:dyDescent="0.25">
      <c r="A1915" s="4" t="s">
        <v>1948</v>
      </c>
      <c r="B1915" s="4" t="s">
        <v>1708</v>
      </c>
    </row>
    <row r="1916" spans="1:2" x14ac:dyDescent="0.25">
      <c r="A1916" s="4" t="s">
        <v>1949</v>
      </c>
      <c r="B1916" s="4" t="s">
        <v>1708</v>
      </c>
    </row>
    <row r="1917" spans="1:2" x14ac:dyDescent="0.25">
      <c r="A1917" s="4" t="s">
        <v>1950</v>
      </c>
      <c r="B1917" s="4" t="s">
        <v>1708</v>
      </c>
    </row>
    <row r="1918" spans="1:2" x14ac:dyDescent="0.25">
      <c r="A1918" s="4" t="s">
        <v>1951</v>
      </c>
      <c r="B1918" s="4" t="s">
        <v>1708</v>
      </c>
    </row>
    <row r="1919" spans="1:2" x14ac:dyDescent="0.25">
      <c r="A1919" s="4" t="s">
        <v>1952</v>
      </c>
      <c r="B1919" s="4" t="s">
        <v>1708</v>
      </c>
    </row>
    <row r="1920" spans="1:2" x14ac:dyDescent="0.25">
      <c r="A1920" s="4" t="s">
        <v>1953</v>
      </c>
      <c r="B1920" s="4" t="s">
        <v>1708</v>
      </c>
    </row>
    <row r="1921" spans="1:2" x14ac:dyDescent="0.25">
      <c r="A1921" s="4" t="s">
        <v>1954</v>
      </c>
      <c r="B1921" s="4" t="s">
        <v>1708</v>
      </c>
    </row>
    <row r="1922" spans="1:2" x14ac:dyDescent="0.25">
      <c r="A1922" s="4" t="s">
        <v>1955</v>
      </c>
      <c r="B1922" s="4" t="s">
        <v>1708</v>
      </c>
    </row>
    <row r="1923" spans="1:2" x14ac:dyDescent="0.25">
      <c r="A1923" s="4" t="s">
        <v>1956</v>
      </c>
      <c r="B1923" s="4" t="s">
        <v>1708</v>
      </c>
    </row>
    <row r="1924" spans="1:2" x14ac:dyDescent="0.25">
      <c r="A1924" s="4" t="s">
        <v>1957</v>
      </c>
      <c r="B1924" s="4" t="s">
        <v>1708</v>
      </c>
    </row>
    <row r="1925" spans="1:2" x14ac:dyDescent="0.25">
      <c r="A1925" s="4" t="s">
        <v>1958</v>
      </c>
      <c r="B1925" s="4" t="s">
        <v>1708</v>
      </c>
    </row>
    <row r="1926" spans="1:2" x14ac:dyDescent="0.25">
      <c r="A1926" s="4" t="s">
        <v>1959</v>
      </c>
      <c r="B1926" s="4" t="s">
        <v>1708</v>
      </c>
    </row>
    <row r="1927" spans="1:2" x14ac:dyDescent="0.25">
      <c r="A1927" s="4" t="s">
        <v>1960</v>
      </c>
      <c r="B1927" s="4" t="s">
        <v>1708</v>
      </c>
    </row>
    <row r="1928" spans="1:2" x14ac:dyDescent="0.25">
      <c r="A1928" s="4" t="s">
        <v>1961</v>
      </c>
      <c r="B1928" s="4" t="s">
        <v>1703</v>
      </c>
    </row>
    <row r="1929" spans="1:2" x14ac:dyDescent="0.25">
      <c r="A1929" s="4" t="s">
        <v>1962</v>
      </c>
      <c r="B1929" s="4" t="s">
        <v>1703</v>
      </c>
    </row>
    <row r="1930" spans="1:2" x14ac:dyDescent="0.25">
      <c r="A1930" s="4" t="s">
        <v>1963</v>
      </c>
      <c r="B1930" s="4" t="s">
        <v>1703</v>
      </c>
    </row>
    <row r="1931" spans="1:2" x14ac:dyDescent="0.25">
      <c r="A1931" s="4" t="s">
        <v>1964</v>
      </c>
      <c r="B1931" s="4" t="s">
        <v>1708</v>
      </c>
    </row>
    <row r="1932" spans="1:2" x14ac:dyDescent="0.25">
      <c r="A1932" s="4" t="s">
        <v>1965</v>
      </c>
      <c r="B1932" s="4" t="s">
        <v>1703</v>
      </c>
    </row>
    <row r="1933" spans="1:2" x14ac:dyDescent="0.25">
      <c r="A1933" s="4" t="s">
        <v>1966</v>
      </c>
      <c r="B1933" s="4" t="s">
        <v>1703</v>
      </c>
    </row>
    <row r="1934" spans="1:2" x14ac:dyDescent="0.25">
      <c r="A1934" s="4" t="s">
        <v>1967</v>
      </c>
      <c r="B1934" s="4" t="s">
        <v>1703</v>
      </c>
    </row>
    <row r="1935" spans="1:2" x14ac:dyDescent="0.25">
      <c r="A1935" s="4" t="s">
        <v>1968</v>
      </c>
      <c r="B1935" s="4" t="s">
        <v>1703</v>
      </c>
    </row>
    <row r="1936" spans="1:2" x14ac:dyDescent="0.25">
      <c r="A1936" s="4" t="s">
        <v>1969</v>
      </c>
      <c r="B1936" s="4" t="s">
        <v>1703</v>
      </c>
    </row>
    <row r="1937" spans="1:2" x14ac:dyDescent="0.25">
      <c r="A1937" s="4" t="s">
        <v>1970</v>
      </c>
      <c r="B1937" s="4" t="s">
        <v>1703</v>
      </c>
    </row>
    <row r="1938" spans="1:2" x14ac:dyDescent="0.25">
      <c r="A1938" s="4" t="s">
        <v>1971</v>
      </c>
      <c r="B1938" s="4" t="s">
        <v>1703</v>
      </c>
    </row>
    <row r="1939" spans="1:2" x14ac:dyDescent="0.25">
      <c r="A1939" s="4" t="s">
        <v>1972</v>
      </c>
      <c r="B1939" s="4" t="s">
        <v>1703</v>
      </c>
    </row>
    <row r="1940" spans="1:2" x14ac:dyDescent="0.25">
      <c r="A1940" s="4" t="s">
        <v>1973</v>
      </c>
      <c r="B1940" s="4" t="s">
        <v>1703</v>
      </c>
    </row>
    <row r="1941" spans="1:2" x14ac:dyDescent="0.25">
      <c r="A1941" s="4" t="s">
        <v>1974</v>
      </c>
      <c r="B1941" s="4" t="s">
        <v>1703</v>
      </c>
    </row>
    <row r="1942" spans="1:2" x14ac:dyDescent="0.25">
      <c r="A1942" s="4" t="s">
        <v>1975</v>
      </c>
      <c r="B1942" s="4" t="s">
        <v>1701</v>
      </c>
    </row>
    <row r="1943" spans="1:2" x14ac:dyDescent="0.25">
      <c r="A1943" s="4" t="s">
        <v>1976</v>
      </c>
      <c r="B1943" s="4" t="s">
        <v>1701</v>
      </c>
    </row>
    <row r="1944" spans="1:2" x14ac:dyDescent="0.25">
      <c r="A1944" s="4" t="s">
        <v>1977</v>
      </c>
      <c r="B1944" s="4" t="s">
        <v>1701</v>
      </c>
    </row>
    <row r="1945" spans="1:2" x14ac:dyDescent="0.25">
      <c r="A1945" s="4" t="s">
        <v>1978</v>
      </c>
      <c r="B1945" s="4" t="s">
        <v>1701</v>
      </c>
    </row>
    <row r="1946" spans="1:2" x14ac:dyDescent="0.25">
      <c r="A1946" s="4" t="s">
        <v>1979</v>
      </c>
      <c r="B1946" s="4" t="s">
        <v>1701</v>
      </c>
    </row>
    <row r="1947" spans="1:2" x14ac:dyDescent="0.25">
      <c r="A1947" s="4" t="s">
        <v>1980</v>
      </c>
      <c r="B1947" s="4" t="s">
        <v>1701</v>
      </c>
    </row>
    <row r="1948" spans="1:2" x14ac:dyDescent="0.25">
      <c r="A1948" s="4" t="s">
        <v>1981</v>
      </c>
      <c r="B1948" s="4" t="s">
        <v>1701</v>
      </c>
    </row>
    <row r="1949" spans="1:2" x14ac:dyDescent="0.25">
      <c r="A1949" s="4" t="s">
        <v>1982</v>
      </c>
      <c r="B1949" s="4" t="s">
        <v>1701</v>
      </c>
    </row>
    <row r="1950" spans="1:2" x14ac:dyDescent="0.25">
      <c r="A1950" s="4" t="s">
        <v>1983</v>
      </c>
      <c r="B1950" s="4" t="s">
        <v>1701</v>
      </c>
    </row>
    <row r="1951" spans="1:2" x14ac:dyDescent="0.25">
      <c r="A1951" s="4" t="s">
        <v>1984</v>
      </c>
      <c r="B1951" s="4" t="s">
        <v>1701</v>
      </c>
    </row>
    <row r="1952" spans="1:2" x14ac:dyDescent="0.25">
      <c r="A1952" s="4" t="s">
        <v>1985</v>
      </c>
      <c r="B1952" s="4" t="s">
        <v>1701</v>
      </c>
    </row>
    <row r="1953" spans="1:2" x14ac:dyDescent="0.25">
      <c r="A1953" s="4" t="s">
        <v>1986</v>
      </c>
      <c r="B1953" s="4" t="s">
        <v>1701</v>
      </c>
    </row>
    <row r="1954" spans="1:2" x14ac:dyDescent="0.25">
      <c r="A1954" s="4" t="s">
        <v>1987</v>
      </c>
      <c r="B1954" s="4" t="s">
        <v>1701</v>
      </c>
    </row>
    <row r="1955" spans="1:2" x14ac:dyDescent="0.25">
      <c r="A1955" s="4" t="s">
        <v>1988</v>
      </c>
      <c r="B1955" s="4" t="s">
        <v>1701</v>
      </c>
    </row>
    <row r="1956" spans="1:2" x14ac:dyDescent="0.25">
      <c r="A1956" s="4" t="s">
        <v>1989</v>
      </c>
      <c r="B1956" s="4" t="s">
        <v>1701</v>
      </c>
    </row>
    <row r="1957" spans="1:2" x14ac:dyDescent="0.25">
      <c r="A1957" s="4" t="s">
        <v>1990</v>
      </c>
      <c r="B1957" s="4" t="s">
        <v>1701</v>
      </c>
    </row>
    <row r="1958" spans="1:2" x14ac:dyDescent="0.25">
      <c r="A1958" s="4" t="s">
        <v>1991</v>
      </c>
      <c r="B1958" s="4" t="s">
        <v>1701</v>
      </c>
    </row>
    <row r="1959" spans="1:2" x14ac:dyDescent="0.25">
      <c r="A1959" s="4" t="s">
        <v>1992</v>
      </c>
      <c r="B1959" s="4" t="s">
        <v>1701</v>
      </c>
    </row>
    <row r="1960" spans="1:2" x14ac:dyDescent="0.25">
      <c r="A1960" s="4" t="s">
        <v>1993</v>
      </c>
      <c r="B1960" s="4" t="s">
        <v>1701</v>
      </c>
    </row>
    <row r="1961" spans="1:2" x14ac:dyDescent="0.25">
      <c r="A1961" s="4" t="s">
        <v>1994</v>
      </c>
      <c r="B1961" s="4" t="s">
        <v>1701</v>
      </c>
    </row>
    <row r="1962" spans="1:2" x14ac:dyDescent="0.25">
      <c r="A1962" s="4" t="s">
        <v>1995</v>
      </c>
      <c r="B1962" s="4" t="s">
        <v>1701</v>
      </c>
    </row>
    <row r="1963" spans="1:2" x14ac:dyDescent="0.25">
      <c r="A1963" s="4" t="s">
        <v>1996</v>
      </c>
      <c r="B1963" s="4" t="s">
        <v>1701</v>
      </c>
    </row>
    <row r="1964" spans="1:2" x14ac:dyDescent="0.25">
      <c r="A1964" s="4" t="s">
        <v>1997</v>
      </c>
      <c r="B1964" s="4" t="s">
        <v>1701</v>
      </c>
    </row>
    <row r="1965" spans="1:2" x14ac:dyDescent="0.25">
      <c r="A1965" s="4" t="s">
        <v>1998</v>
      </c>
      <c r="B1965" s="4" t="s">
        <v>1701</v>
      </c>
    </row>
    <row r="1966" spans="1:2" x14ac:dyDescent="0.25">
      <c r="A1966" s="4" t="s">
        <v>1999</v>
      </c>
      <c r="B1966" s="4" t="s">
        <v>1701</v>
      </c>
    </row>
    <row r="1967" spans="1:2" x14ac:dyDescent="0.25">
      <c r="A1967" s="4" t="s">
        <v>2000</v>
      </c>
      <c r="B1967" s="4" t="s">
        <v>1701</v>
      </c>
    </row>
    <row r="1968" spans="1:2" x14ac:dyDescent="0.25">
      <c r="A1968" s="4" t="s">
        <v>2001</v>
      </c>
      <c r="B1968" s="4" t="s">
        <v>1701</v>
      </c>
    </row>
    <row r="1969" spans="1:2" x14ac:dyDescent="0.25">
      <c r="A1969" s="4" t="s">
        <v>2002</v>
      </c>
      <c r="B1969" s="4" t="s">
        <v>1701</v>
      </c>
    </row>
    <row r="1970" spans="1:2" x14ac:dyDescent="0.25">
      <c r="A1970" s="4" t="s">
        <v>2003</v>
      </c>
      <c r="B1970" s="4" t="s">
        <v>1701</v>
      </c>
    </row>
    <row r="1971" spans="1:2" x14ac:dyDescent="0.25">
      <c r="A1971" s="4" t="s">
        <v>2004</v>
      </c>
      <c r="B1971" s="4" t="s">
        <v>1701</v>
      </c>
    </row>
    <row r="1972" spans="1:2" x14ac:dyDescent="0.25">
      <c r="A1972" s="4" t="s">
        <v>2005</v>
      </c>
      <c r="B1972" s="4" t="s">
        <v>1701</v>
      </c>
    </row>
    <row r="1973" spans="1:2" x14ac:dyDescent="0.25">
      <c r="A1973" s="4" t="s">
        <v>2006</v>
      </c>
      <c r="B1973" s="4" t="s">
        <v>1701</v>
      </c>
    </row>
    <row r="1974" spans="1:2" x14ac:dyDescent="0.25">
      <c r="A1974" s="4" t="s">
        <v>2007</v>
      </c>
      <c r="B1974" s="4" t="s">
        <v>1701</v>
      </c>
    </row>
    <row r="1975" spans="1:2" x14ac:dyDescent="0.25">
      <c r="A1975" s="4" t="s">
        <v>2008</v>
      </c>
      <c r="B1975" s="4" t="s">
        <v>1701</v>
      </c>
    </row>
    <row r="1976" spans="1:2" x14ac:dyDescent="0.25">
      <c r="A1976" s="4" t="s">
        <v>2009</v>
      </c>
      <c r="B1976" s="4" t="s">
        <v>1701</v>
      </c>
    </row>
    <row r="1977" spans="1:2" x14ac:dyDescent="0.25">
      <c r="A1977" s="4" t="s">
        <v>2010</v>
      </c>
      <c r="B1977" s="4" t="s">
        <v>1701</v>
      </c>
    </row>
    <row r="1978" spans="1:2" x14ac:dyDescent="0.25">
      <c r="A1978" s="4" t="s">
        <v>2011</v>
      </c>
      <c r="B1978" s="4" t="s">
        <v>1701</v>
      </c>
    </row>
    <row r="1979" spans="1:2" x14ac:dyDescent="0.25">
      <c r="A1979" s="4" t="s">
        <v>2012</v>
      </c>
      <c r="B1979" s="4" t="s">
        <v>1701</v>
      </c>
    </row>
    <row r="1980" spans="1:2" x14ac:dyDescent="0.25">
      <c r="A1980" s="4" t="s">
        <v>2013</v>
      </c>
      <c r="B1980" s="4" t="s">
        <v>1701</v>
      </c>
    </row>
    <row r="1981" spans="1:2" x14ac:dyDescent="0.25">
      <c r="A1981" s="4" t="s">
        <v>2014</v>
      </c>
      <c r="B1981" s="4" t="s">
        <v>1701</v>
      </c>
    </row>
    <row r="1982" spans="1:2" x14ac:dyDescent="0.25">
      <c r="A1982" s="4" t="s">
        <v>2015</v>
      </c>
      <c r="B1982" s="4" t="s">
        <v>1701</v>
      </c>
    </row>
    <row r="1983" spans="1:2" x14ac:dyDescent="0.25">
      <c r="A1983" s="4" t="s">
        <v>2016</v>
      </c>
      <c r="B1983" s="4" t="s">
        <v>1701</v>
      </c>
    </row>
    <row r="1984" spans="1:2" x14ac:dyDescent="0.25">
      <c r="A1984" s="4" t="s">
        <v>2017</v>
      </c>
      <c r="B1984" s="4" t="s">
        <v>1701</v>
      </c>
    </row>
    <row r="1985" spans="1:2" x14ac:dyDescent="0.25">
      <c r="A1985" s="4" t="s">
        <v>2018</v>
      </c>
      <c r="B1985" s="4" t="s">
        <v>1701</v>
      </c>
    </row>
    <row r="1986" spans="1:2" x14ac:dyDescent="0.25">
      <c r="A1986" s="4" t="s">
        <v>2019</v>
      </c>
      <c r="B1986" s="4" t="s">
        <v>1701</v>
      </c>
    </row>
    <row r="1987" spans="1:2" x14ac:dyDescent="0.25">
      <c r="A1987" s="4" t="s">
        <v>2020</v>
      </c>
      <c r="B1987" s="4" t="s">
        <v>1701</v>
      </c>
    </row>
    <row r="1988" spans="1:2" x14ac:dyDescent="0.25">
      <c r="A1988" s="4" t="s">
        <v>2021</v>
      </c>
      <c r="B1988" s="4" t="s">
        <v>1701</v>
      </c>
    </row>
    <row r="1989" spans="1:2" x14ac:dyDescent="0.25">
      <c r="A1989" s="4" t="s">
        <v>2022</v>
      </c>
      <c r="B1989" s="4" t="s">
        <v>1701</v>
      </c>
    </row>
    <row r="1990" spans="1:2" x14ac:dyDescent="0.25">
      <c r="A1990" s="4" t="s">
        <v>2023</v>
      </c>
      <c r="B1990" s="4" t="s">
        <v>1701</v>
      </c>
    </row>
    <row r="1991" spans="1:2" x14ac:dyDescent="0.25">
      <c r="A1991" s="4" t="s">
        <v>2024</v>
      </c>
      <c r="B1991" s="4" t="s">
        <v>1701</v>
      </c>
    </row>
    <row r="1992" spans="1:2" x14ac:dyDescent="0.25">
      <c r="A1992" s="4" t="s">
        <v>2025</v>
      </c>
      <c r="B1992" s="4" t="s">
        <v>1701</v>
      </c>
    </row>
    <row r="1993" spans="1:2" x14ac:dyDescent="0.25">
      <c r="A1993" s="4" t="s">
        <v>2026</v>
      </c>
      <c r="B1993" s="4" t="s">
        <v>1701</v>
      </c>
    </row>
    <row r="1994" spans="1:2" x14ac:dyDescent="0.25">
      <c r="A1994" s="4" t="s">
        <v>2027</v>
      </c>
      <c r="B1994" s="4" t="s">
        <v>1701</v>
      </c>
    </row>
    <row r="1995" spans="1:2" x14ac:dyDescent="0.25">
      <c r="A1995" s="4" t="s">
        <v>2028</v>
      </c>
      <c r="B1995" s="4" t="s">
        <v>1701</v>
      </c>
    </row>
    <row r="1996" spans="1:2" x14ac:dyDescent="0.25">
      <c r="A1996" s="4" t="s">
        <v>2029</v>
      </c>
      <c r="B1996" s="4" t="s">
        <v>1701</v>
      </c>
    </row>
    <row r="1997" spans="1:2" x14ac:dyDescent="0.25">
      <c r="A1997" s="4" t="s">
        <v>2030</v>
      </c>
      <c r="B1997" s="4" t="s">
        <v>1701</v>
      </c>
    </row>
    <row r="1998" spans="1:2" x14ac:dyDescent="0.25">
      <c r="A1998" s="4" t="s">
        <v>2031</v>
      </c>
      <c r="B1998" s="4" t="s">
        <v>1701</v>
      </c>
    </row>
    <row r="1999" spans="1:2" x14ac:dyDescent="0.25">
      <c r="A1999" s="4" t="s">
        <v>2032</v>
      </c>
      <c r="B1999" s="4" t="s">
        <v>1701</v>
      </c>
    </row>
    <row r="2000" spans="1:2" x14ac:dyDescent="0.25">
      <c r="A2000" s="4" t="s">
        <v>2033</v>
      </c>
      <c r="B2000" s="4" t="s">
        <v>1701</v>
      </c>
    </row>
    <row r="2001" spans="1:2" x14ac:dyDescent="0.25">
      <c r="A2001" s="4" t="s">
        <v>2034</v>
      </c>
      <c r="B2001" s="4" t="s">
        <v>1701</v>
      </c>
    </row>
    <row r="2002" spans="1:2" x14ac:dyDescent="0.25">
      <c r="A2002" s="4" t="s">
        <v>2035</v>
      </c>
      <c r="B2002" s="4" t="s">
        <v>1701</v>
      </c>
    </row>
    <row r="2003" spans="1:2" x14ac:dyDescent="0.25">
      <c r="A2003" s="4" t="s">
        <v>2036</v>
      </c>
      <c r="B2003" s="4" t="s">
        <v>1701</v>
      </c>
    </row>
    <row r="2004" spans="1:2" x14ac:dyDescent="0.25">
      <c r="A2004" s="4" t="s">
        <v>2037</v>
      </c>
      <c r="B2004" s="4" t="s">
        <v>1701</v>
      </c>
    </row>
    <row r="2005" spans="1:2" x14ac:dyDescent="0.25">
      <c r="A2005" s="4" t="s">
        <v>2038</v>
      </c>
      <c r="B2005" s="4" t="s">
        <v>1701</v>
      </c>
    </row>
    <row r="2006" spans="1:2" x14ac:dyDescent="0.25">
      <c r="A2006" s="4" t="s">
        <v>2039</v>
      </c>
      <c r="B2006" s="4" t="s">
        <v>1701</v>
      </c>
    </row>
    <row r="2007" spans="1:2" x14ac:dyDescent="0.25">
      <c r="A2007" s="4" t="s">
        <v>2040</v>
      </c>
      <c r="B2007" s="4" t="s">
        <v>1701</v>
      </c>
    </row>
    <row r="2008" spans="1:2" x14ac:dyDescent="0.25">
      <c r="A2008" s="4" t="s">
        <v>2041</v>
      </c>
      <c r="B2008" s="4" t="s">
        <v>1701</v>
      </c>
    </row>
    <row r="2009" spans="1:2" x14ac:dyDescent="0.25">
      <c r="A2009" s="4" t="s">
        <v>2042</v>
      </c>
      <c r="B2009" s="4" t="s">
        <v>1701</v>
      </c>
    </row>
    <row r="2010" spans="1:2" x14ac:dyDescent="0.25">
      <c r="A2010" s="4" t="s">
        <v>2043</v>
      </c>
      <c r="B2010" s="4" t="s">
        <v>1701</v>
      </c>
    </row>
    <row r="2011" spans="1:2" x14ac:dyDescent="0.25">
      <c r="A2011" s="4" t="s">
        <v>2044</v>
      </c>
      <c r="B2011" s="4" t="s">
        <v>1701</v>
      </c>
    </row>
    <row r="2012" spans="1:2" x14ac:dyDescent="0.25">
      <c r="A2012" s="4" t="s">
        <v>2045</v>
      </c>
      <c r="B2012" s="4" t="s">
        <v>1701</v>
      </c>
    </row>
    <row r="2013" spans="1:2" x14ac:dyDescent="0.25">
      <c r="A2013" s="4" t="s">
        <v>2046</v>
      </c>
      <c r="B2013" s="4" t="s">
        <v>1708</v>
      </c>
    </row>
    <row r="2014" spans="1:2" x14ac:dyDescent="0.25">
      <c r="A2014" s="4" t="s">
        <v>2047</v>
      </c>
      <c r="B2014" s="4" t="s">
        <v>1708</v>
      </c>
    </row>
    <row r="2015" spans="1:2" x14ac:dyDescent="0.25">
      <c r="A2015" s="4" t="s">
        <v>2048</v>
      </c>
      <c r="B2015" s="4" t="s">
        <v>1708</v>
      </c>
    </row>
    <row r="2016" spans="1:2" x14ac:dyDescent="0.25">
      <c r="A2016" s="4" t="s">
        <v>2049</v>
      </c>
      <c r="B2016" s="4" t="s">
        <v>1708</v>
      </c>
    </row>
    <row r="2017" spans="1:2" x14ac:dyDescent="0.25">
      <c r="A2017" s="4" t="s">
        <v>2050</v>
      </c>
      <c r="B2017" s="4" t="s">
        <v>1708</v>
      </c>
    </row>
    <row r="2018" spans="1:2" x14ac:dyDescent="0.25">
      <c r="A2018" s="4" t="s">
        <v>2051</v>
      </c>
      <c r="B2018" s="4" t="s">
        <v>1708</v>
      </c>
    </row>
    <row r="2019" spans="1:2" x14ac:dyDescent="0.25">
      <c r="A2019" s="4" t="s">
        <v>2052</v>
      </c>
      <c r="B2019" s="4" t="s">
        <v>1708</v>
      </c>
    </row>
    <row r="2020" spans="1:2" x14ac:dyDescent="0.25">
      <c r="A2020" s="4" t="s">
        <v>2053</v>
      </c>
      <c r="B2020" s="4" t="s">
        <v>1708</v>
      </c>
    </row>
    <row r="2021" spans="1:2" x14ac:dyDescent="0.25">
      <c r="A2021" s="4" t="s">
        <v>2054</v>
      </c>
      <c r="B2021" s="4" t="s">
        <v>1708</v>
      </c>
    </row>
    <row r="2022" spans="1:2" x14ac:dyDescent="0.25">
      <c r="A2022" s="4" t="s">
        <v>2055</v>
      </c>
      <c r="B2022" s="4" t="s">
        <v>1708</v>
      </c>
    </row>
    <row r="2023" spans="1:2" x14ac:dyDescent="0.25">
      <c r="A2023" s="4" t="s">
        <v>2056</v>
      </c>
      <c r="B2023" s="4" t="s">
        <v>1708</v>
      </c>
    </row>
    <row r="2024" spans="1:2" x14ac:dyDescent="0.25">
      <c r="A2024" s="4" t="s">
        <v>2057</v>
      </c>
      <c r="B2024" s="4" t="s">
        <v>1708</v>
      </c>
    </row>
    <row r="2025" spans="1:2" x14ac:dyDescent="0.25">
      <c r="A2025" s="4" t="s">
        <v>2058</v>
      </c>
      <c r="B2025" s="4" t="s">
        <v>1708</v>
      </c>
    </row>
    <row r="2026" spans="1:2" x14ac:dyDescent="0.25">
      <c r="A2026" s="4" t="s">
        <v>2059</v>
      </c>
      <c r="B2026" s="4" t="s">
        <v>1708</v>
      </c>
    </row>
    <row r="2027" spans="1:2" x14ac:dyDescent="0.25">
      <c r="A2027" s="4" t="s">
        <v>2060</v>
      </c>
      <c r="B2027" s="4" t="s">
        <v>1708</v>
      </c>
    </row>
    <row r="2028" spans="1:2" x14ac:dyDescent="0.25">
      <c r="A2028" s="4" t="s">
        <v>2061</v>
      </c>
      <c r="B2028" s="4" t="s">
        <v>1708</v>
      </c>
    </row>
    <row r="2029" spans="1:2" x14ac:dyDescent="0.25">
      <c r="A2029" s="4" t="s">
        <v>2062</v>
      </c>
      <c r="B2029" s="4" t="s">
        <v>1708</v>
      </c>
    </row>
    <row r="2030" spans="1:2" x14ac:dyDescent="0.25">
      <c r="A2030" s="4" t="s">
        <v>2063</v>
      </c>
      <c r="B2030" s="4" t="s">
        <v>1708</v>
      </c>
    </row>
    <row r="2031" spans="1:2" x14ac:dyDescent="0.25">
      <c r="A2031" s="4" t="s">
        <v>2064</v>
      </c>
      <c r="B2031" s="4" t="s">
        <v>1708</v>
      </c>
    </row>
    <row r="2032" spans="1:2" x14ac:dyDescent="0.25">
      <c r="A2032" s="4" t="s">
        <v>2065</v>
      </c>
      <c r="B2032" s="4" t="s">
        <v>1891</v>
      </c>
    </row>
    <row r="2033" spans="1:2" x14ac:dyDescent="0.25">
      <c r="A2033" s="4" t="s">
        <v>2066</v>
      </c>
      <c r="B2033" s="4" t="s">
        <v>1891</v>
      </c>
    </row>
    <row r="2034" spans="1:2" x14ac:dyDescent="0.25">
      <c r="A2034" s="4" t="s">
        <v>2067</v>
      </c>
      <c r="B2034" s="4" t="s">
        <v>1891</v>
      </c>
    </row>
    <row r="2035" spans="1:2" x14ac:dyDescent="0.25">
      <c r="A2035" s="4" t="s">
        <v>2068</v>
      </c>
      <c r="B2035" s="4" t="s">
        <v>1891</v>
      </c>
    </row>
    <row r="2036" spans="1:2" x14ac:dyDescent="0.25">
      <c r="A2036" s="4" t="s">
        <v>2069</v>
      </c>
      <c r="B2036" s="4" t="s">
        <v>1891</v>
      </c>
    </row>
    <row r="2037" spans="1:2" x14ac:dyDescent="0.25">
      <c r="A2037" s="4" t="s">
        <v>2070</v>
      </c>
      <c r="B2037" s="4" t="s">
        <v>1891</v>
      </c>
    </row>
    <row r="2038" spans="1:2" x14ac:dyDescent="0.25">
      <c r="A2038" s="4" t="s">
        <v>2071</v>
      </c>
      <c r="B2038" s="4" t="s">
        <v>1891</v>
      </c>
    </row>
    <row r="2039" spans="1:2" x14ac:dyDescent="0.25">
      <c r="A2039" s="4" t="s">
        <v>2072</v>
      </c>
      <c r="B2039" s="4" t="s">
        <v>1891</v>
      </c>
    </row>
    <row r="2040" spans="1:2" x14ac:dyDescent="0.25">
      <c r="A2040" s="4" t="s">
        <v>2073</v>
      </c>
      <c r="B2040" s="4" t="s">
        <v>1891</v>
      </c>
    </row>
    <row r="2041" spans="1:2" x14ac:dyDescent="0.25">
      <c r="A2041" s="4" t="s">
        <v>2074</v>
      </c>
      <c r="B2041" s="4" t="s">
        <v>1891</v>
      </c>
    </row>
    <row r="2042" spans="1:2" x14ac:dyDescent="0.25">
      <c r="A2042" s="4" t="s">
        <v>2075</v>
      </c>
      <c r="B2042" s="4" t="s">
        <v>1891</v>
      </c>
    </row>
    <row r="2043" spans="1:2" x14ac:dyDescent="0.25">
      <c r="A2043" s="4" t="s">
        <v>2076</v>
      </c>
      <c r="B2043" s="4" t="s">
        <v>1891</v>
      </c>
    </row>
    <row r="2044" spans="1:2" x14ac:dyDescent="0.25">
      <c r="A2044" s="4" t="s">
        <v>2077</v>
      </c>
      <c r="B2044" s="4" t="s">
        <v>1891</v>
      </c>
    </row>
    <row r="2045" spans="1:2" x14ac:dyDescent="0.25">
      <c r="A2045" s="4" t="s">
        <v>2078</v>
      </c>
      <c r="B2045" s="4" t="s">
        <v>1891</v>
      </c>
    </row>
    <row r="2046" spans="1:2" x14ac:dyDescent="0.25">
      <c r="A2046" s="4" t="s">
        <v>2079</v>
      </c>
      <c r="B2046" s="4" t="s">
        <v>1891</v>
      </c>
    </row>
    <row r="2047" spans="1:2" x14ac:dyDescent="0.25">
      <c r="A2047" s="4" t="s">
        <v>2080</v>
      </c>
      <c r="B2047" s="4" t="s">
        <v>1891</v>
      </c>
    </row>
    <row r="2048" spans="1:2" x14ac:dyDescent="0.25">
      <c r="A2048" s="4" t="s">
        <v>2081</v>
      </c>
      <c r="B2048" s="4" t="s">
        <v>1891</v>
      </c>
    </row>
    <row r="2049" spans="1:2" x14ac:dyDescent="0.25">
      <c r="A2049" s="4" t="s">
        <v>2082</v>
      </c>
      <c r="B2049" s="4" t="s">
        <v>1891</v>
      </c>
    </row>
    <row r="2050" spans="1:2" x14ac:dyDescent="0.25">
      <c r="A2050" s="4" t="s">
        <v>2083</v>
      </c>
      <c r="B2050" s="4" t="s">
        <v>1891</v>
      </c>
    </row>
    <row r="2051" spans="1:2" x14ac:dyDescent="0.25">
      <c r="A2051" s="4" t="s">
        <v>2084</v>
      </c>
      <c r="B2051" s="4" t="s">
        <v>1891</v>
      </c>
    </row>
    <row r="2052" spans="1:2" x14ac:dyDescent="0.25">
      <c r="A2052" s="4" t="s">
        <v>2085</v>
      </c>
      <c r="B2052" s="4" t="s">
        <v>1891</v>
      </c>
    </row>
    <row r="2053" spans="1:2" x14ac:dyDescent="0.25">
      <c r="A2053" s="4" t="s">
        <v>2086</v>
      </c>
      <c r="B2053" s="4" t="s">
        <v>1891</v>
      </c>
    </row>
    <row r="2054" spans="1:2" x14ac:dyDescent="0.25">
      <c r="A2054" s="4" t="s">
        <v>2087</v>
      </c>
      <c r="B2054" s="4" t="s">
        <v>1891</v>
      </c>
    </row>
    <row r="2055" spans="1:2" x14ac:dyDescent="0.25">
      <c r="A2055" s="4" t="s">
        <v>2088</v>
      </c>
      <c r="B2055" s="4" t="s">
        <v>1891</v>
      </c>
    </row>
    <row r="2056" spans="1:2" x14ac:dyDescent="0.25">
      <c r="A2056" s="4" t="s">
        <v>2089</v>
      </c>
      <c r="B2056" s="4" t="s">
        <v>1891</v>
      </c>
    </row>
    <row r="2057" spans="1:2" x14ac:dyDescent="0.25">
      <c r="A2057" s="4" t="s">
        <v>2090</v>
      </c>
      <c r="B2057" s="4" t="s">
        <v>1891</v>
      </c>
    </row>
    <row r="2058" spans="1:2" x14ac:dyDescent="0.25">
      <c r="A2058" s="4" t="s">
        <v>2091</v>
      </c>
      <c r="B2058" s="4" t="s">
        <v>1891</v>
      </c>
    </row>
    <row r="2059" spans="1:2" x14ac:dyDescent="0.25">
      <c r="A2059" s="4" t="s">
        <v>2092</v>
      </c>
      <c r="B2059" s="4" t="s">
        <v>1891</v>
      </c>
    </row>
    <row r="2060" spans="1:2" x14ac:dyDescent="0.25">
      <c r="A2060" s="4" t="s">
        <v>2093</v>
      </c>
      <c r="B2060" s="4" t="s">
        <v>1891</v>
      </c>
    </row>
    <row r="2061" spans="1:2" x14ac:dyDescent="0.25">
      <c r="A2061" s="4" t="s">
        <v>2094</v>
      </c>
      <c r="B2061" s="4" t="s">
        <v>1891</v>
      </c>
    </row>
    <row r="2062" spans="1:2" x14ac:dyDescent="0.25">
      <c r="A2062" s="4" t="s">
        <v>2095</v>
      </c>
      <c r="B2062" s="4" t="s">
        <v>1891</v>
      </c>
    </row>
    <row r="2063" spans="1:2" x14ac:dyDescent="0.25">
      <c r="A2063" s="4" t="s">
        <v>2096</v>
      </c>
      <c r="B2063" s="4" t="s">
        <v>1891</v>
      </c>
    </row>
    <row r="2064" spans="1:2" x14ac:dyDescent="0.25">
      <c r="A2064" s="4" t="s">
        <v>2097</v>
      </c>
      <c r="B2064" s="4" t="s">
        <v>1891</v>
      </c>
    </row>
    <row r="2065" spans="1:2" x14ac:dyDescent="0.25">
      <c r="A2065" s="4" t="s">
        <v>2098</v>
      </c>
      <c r="B2065" s="4" t="s">
        <v>1891</v>
      </c>
    </row>
    <row r="2066" spans="1:2" x14ac:dyDescent="0.25">
      <c r="A2066" s="4" t="s">
        <v>2099</v>
      </c>
      <c r="B2066" s="4" t="s">
        <v>1891</v>
      </c>
    </row>
    <row r="2067" spans="1:2" x14ac:dyDescent="0.25">
      <c r="A2067" s="4" t="s">
        <v>2100</v>
      </c>
      <c r="B2067" s="4" t="s">
        <v>1891</v>
      </c>
    </row>
    <row r="2068" spans="1:2" x14ac:dyDescent="0.25">
      <c r="A2068" s="4" t="s">
        <v>2101</v>
      </c>
      <c r="B2068" s="4" t="s">
        <v>1891</v>
      </c>
    </row>
    <row r="2069" spans="1:2" x14ac:dyDescent="0.25">
      <c r="A2069" s="4" t="s">
        <v>2102</v>
      </c>
      <c r="B2069" s="4" t="s">
        <v>1891</v>
      </c>
    </row>
    <row r="2070" spans="1:2" x14ac:dyDescent="0.25">
      <c r="A2070" s="4" t="s">
        <v>2103</v>
      </c>
      <c r="B2070" s="4" t="s">
        <v>1891</v>
      </c>
    </row>
    <row r="2071" spans="1:2" x14ac:dyDescent="0.25">
      <c r="A2071" s="4" t="s">
        <v>2104</v>
      </c>
      <c r="B2071" s="4" t="s">
        <v>1891</v>
      </c>
    </row>
    <row r="2072" spans="1:2" x14ac:dyDescent="0.25">
      <c r="A2072" s="4" t="s">
        <v>2105</v>
      </c>
      <c r="B2072" s="4" t="s">
        <v>1891</v>
      </c>
    </row>
    <row r="2073" spans="1:2" x14ac:dyDescent="0.25">
      <c r="A2073" s="4" t="s">
        <v>2106</v>
      </c>
      <c r="B2073" s="4" t="s">
        <v>1891</v>
      </c>
    </row>
    <row r="2074" spans="1:2" x14ac:dyDescent="0.25">
      <c r="A2074" s="4" t="s">
        <v>2107</v>
      </c>
      <c r="B2074" s="4" t="s">
        <v>1891</v>
      </c>
    </row>
    <row r="2075" spans="1:2" x14ac:dyDescent="0.25">
      <c r="A2075" s="4" t="s">
        <v>2108</v>
      </c>
      <c r="B2075" s="4" t="s">
        <v>1891</v>
      </c>
    </row>
    <row r="2076" spans="1:2" x14ac:dyDescent="0.25">
      <c r="A2076" s="4" t="s">
        <v>2109</v>
      </c>
      <c r="B2076" s="4" t="s">
        <v>1891</v>
      </c>
    </row>
    <row r="2077" spans="1:2" x14ac:dyDescent="0.25">
      <c r="A2077" s="4" t="s">
        <v>2110</v>
      </c>
      <c r="B2077" s="4" t="s">
        <v>1891</v>
      </c>
    </row>
    <row r="2078" spans="1:2" x14ac:dyDescent="0.25">
      <c r="A2078" s="4" t="s">
        <v>2111</v>
      </c>
      <c r="B2078" s="4" t="s">
        <v>1891</v>
      </c>
    </row>
    <row r="2079" spans="1:2" x14ac:dyDescent="0.25">
      <c r="A2079" s="4" t="s">
        <v>2112</v>
      </c>
      <c r="B2079" s="4" t="s">
        <v>1891</v>
      </c>
    </row>
    <row r="2080" spans="1:2" x14ac:dyDescent="0.25">
      <c r="A2080" s="4" t="s">
        <v>2113</v>
      </c>
      <c r="B2080" s="4" t="s">
        <v>1891</v>
      </c>
    </row>
    <row r="2081" spans="1:2" x14ac:dyDescent="0.25">
      <c r="A2081" s="4" t="s">
        <v>2114</v>
      </c>
      <c r="B2081" s="4" t="s">
        <v>1891</v>
      </c>
    </row>
    <row r="2082" spans="1:2" x14ac:dyDescent="0.25">
      <c r="A2082" s="4" t="s">
        <v>2115</v>
      </c>
      <c r="B2082" s="4" t="s">
        <v>1891</v>
      </c>
    </row>
    <row r="2083" spans="1:2" x14ac:dyDescent="0.25">
      <c r="A2083" s="4" t="s">
        <v>2116</v>
      </c>
      <c r="B2083" s="4" t="s">
        <v>1891</v>
      </c>
    </row>
    <row r="2084" spans="1:2" x14ac:dyDescent="0.25">
      <c r="A2084" s="4" t="s">
        <v>2117</v>
      </c>
      <c r="B2084" s="4" t="s">
        <v>1891</v>
      </c>
    </row>
    <row r="2085" spans="1:2" x14ac:dyDescent="0.25">
      <c r="A2085" s="4" t="s">
        <v>2118</v>
      </c>
      <c r="B2085" s="4" t="s">
        <v>1891</v>
      </c>
    </row>
    <row r="2086" spans="1:2" x14ac:dyDescent="0.25">
      <c r="A2086" s="4" t="s">
        <v>2119</v>
      </c>
      <c r="B2086" s="4" t="s">
        <v>1891</v>
      </c>
    </row>
    <row r="2087" spans="1:2" x14ac:dyDescent="0.25">
      <c r="A2087" s="4" t="s">
        <v>2120</v>
      </c>
      <c r="B2087" s="4" t="s">
        <v>1891</v>
      </c>
    </row>
    <row r="2088" spans="1:2" x14ac:dyDescent="0.25">
      <c r="A2088" s="4" t="s">
        <v>2121</v>
      </c>
      <c r="B2088" s="4" t="s">
        <v>1891</v>
      </c>
    </row>
    <row r="2089" spans="1:2" x14ac:dyDescent="0.25">
      <c r="A2089" s="4" t="s">
        <v>2122</v>
      </c>
      <c r="B2089" s="4" t="s">
        <v>1891</v>
      </c>
    </row>
    <row r="2090" spans="1:2" x14ac:dyDescent="0.25">
      <c r="A2090" s="4" t="s">
        <v>2123</v>
      </c>
      <c r="B2090" s="4" t="s">
        <v>1891</v>
      </c>
    </row>
    <row r="2091" spans="1:2" x14ac:dyDescent="0.25">
      <c r="A2091" s="4" t="s">
        <v>2124</v>
      </c>
      <c r="B2091" s="4" t="s">
        <v>1891</v>
      </c>
    </row>
    <row r="2092" spans="1:2" x14ac:dyDescent="0.25">
      <c r="A2092" s="4" t="s">
        <v>2125</v>
      </c>
      <c r="B2092" s="4" t="s">
        <v>1891</v>
      </c>
    </row>
    <row r="2093" spans="1:2" x14ac:dyDescent="0.25">
      <c r="A2093" s="4" t="s">
        <v>2126</v>
      </c>
      <c r="B2093" s="4" t="s">
        <v>1891</v>
      </c>
    </row>
    <row r="2094" spans="1:2" x14ac:dyDescent="0.25">
      <c r="A2094" s="4" t="s">
        <v>2127</v>
      </c>
      <c r="B2094" s="4" t="s">
        <v>1891</v>
      </c>
    </row>
    <row r="2095" spans="1:2" x14ac:dyDescent="0.25">
      <c r="A2095" s="4" t="s">
        <v>2128</v>
      </c>
      <c r="B2095" s="4" t="s">
        <v>1891</v>
      </c>
    </row>
    <row r="2096" spans="1:2" x14ac:dyDescent="0.25">
      <c r="A2096" s="4" t="s">
        <v>2129</v>
      </c>
      <c r="B2096" s="4" t="s">
        <v>1700</v>
      </c>
    </row>
    <row r="2097" spans="1:2" x14ac:dyDescent="0.25">
      <c r="A2097" s="4" t="s">
        <v>2130</v>
      </c>
      <c r="B2097" s="4" t="s">
        <v>1700</v>
      </c>
    </row>
    <row r="2098" spans="1:2" x14ac:dyDescent="0.25">
      <c r="A2098" s="4" t="s">
        <v>2131</v>
      </c>
      <c r="B2098" s="4" t="s">
        <v>1700</v>
      </c>
    </row>
    <row r="2099" spans="1:2" x14ac:dyDescent="0.25">
      <c r="A2099" s="4" t="s">
        <v>2132</v>
      </c>
      <c r="B2099" s="4" t="s">
        <v>1700</v>
      </c>
    </row>
    <row r="2100" spans="1:2" x14ac:dyDescent="0.25">
      <c r="A2100" s="4" t="s">
        <v>2133</v>
      </c>
      <c r="B2100" s="4" t="s">
        <v>1700</v>
      </c>
    </row>
    <row r="2101" spans="1:2" x14ac:dyDescent="0.25">
      <c r="A2101" s="4" t="s">
        <v>2134</v>
      </c>
      <c r="B2101" s="4" t="s">
        <v>1700</v>
      </c>
    </row>
    <row r="2102" spans="1:2" x14ac:dyDescent="0.25">
      <c r="A2102" s="4" t="s">
        <v>2135</v>
      </c>
      <c r="B2102" s="4" t="s">
        <v>1700</v>
      </c>
    </row>
    <row r="2103" spans="1:2" x14ac:dyDescent="0.25">
      <c r="A2103" s="4" t="s">
        <v>2136</v>
      </c>
      <c r="B2103" s="4" t="s">
        <v>1700</v>
      </c>
    </row>
    <row r="2104" spans="1:2" x14ac:dyDescent="0.25">
      <c r="A2104" s="4" t="s">
        <v>2137</v>
      </c>
      <c r="B2104" s="4" t="s">
        <v>1700</v>
      </c>
    </row>
    <row r="2105" spans="1:2" x14ac:dyDescent="0.25">
      <c r="A2105" s="4" t="s">
        <v>2138</v>
      </c>
      <c r="B2105" s="4" t="s">
        <v>1700</v>
      </c>
    </row>
    <row r="2106" spans="1:2" x14ac:dyDescent="0.25">
      <c r="A2106" s="4" t="s">
        <v>2139</v>
      </c>
      <c r="B2106" s="4" t="s">
        <v>1700</v>
      </c>
    </row>
    <row r="2107" spans="1:2" x14ac:dyDescent="0.25">
      <c r="A2107" s="4" t="s">
        <v>2140</v>
      </c>
      <c r="B2107" s="4" t="s">
        <v>1700</v>
      </c>
    </row>
    <row r="2108" spans="1:2" x14ac:dyDescent="0.25">
      <c r="A2108" s="4" t="s">
        <v>2141</v>
      </c>
      <c r="B2108" s="4" t="s">
        <v>1700</v>
      </c>
    </row>
    <row r="2109" spans="1:2" x14ac:dyDescent="0.25">
      <c r="A2109" s="4" t="s">
        <v>2142</v>
      </c>
      <c r="B2109" s="4" t="s">
        <v>1700</v>
      </c>
    </row>
    <row r="2110" spans="1:2" x14ac:dyDescent="0.25">
      <c r="A2110" s="4" t="s">
        <v>2143</v>
      </c>
      <c r="B2110" s="4" t="s">
        <v>1700</v>
      </c>
    </row>
    <row r="2111" spans="1:2" x14ac:dyDescent="0.25">
      <c r="A2111" s="4" t="s">
        <v>2144</v>
      </c>
      <c r="B2111" s="4" t="s">
        <v>1703</v>
      </c>
    </row>
    <row r="2112" spans="1:2" x14ac:dyDescent="0.25">
      <c r="A2112" s="4" t="s">
        <v>2145</v>
      </c>
      <c r="B2112" s="4" t="s">
        <v>1703</v>
      </c>
    </row>
    <row r="2113" spans="1:2" x14ac:dyDescent="0.25">
      <c r="A2113" s="4" t="s">
        <v>2146</v>
      </c>
      <c r="B2113" s="4" t="s">
        <v>1703</v>
      </c>
    </row>
    <row r="2114" spans="1:2" x14ac:dyDescent="0.25">
      <c r="A2114" s="4" t="s">
        <v>2147</v>
      </c>
      <c r="B2114" s="4" t="s">
        <v>1703</v>
      </c>
    </row>
    <row r="2115" spans="1:2" x14ac:dyDescent="0.25">
      <c r="A2115" s="4" t="s">
        <v>2148</v>
      </c>
      <c r="B2115" s="4" t="s">
        <v>1703</v>
      </c>
    </row>
    <row r="2116" spans="1:2" x14ac:dyDescent="0.25">
      <c r="A2116" s="4" t="s">
        <v>2149</v>
      </c>
      <c r="B2116" s="4" t="s">
        <v>1703</v>
      </c>
    </row>
    <row r="2117" spans="1:2" x14ac:dyDescent="0.25">
      <c r="A2117" s="4" t="s">
        <v>2150</v>
      </c>
      <c r="B2117" s="4" t="s">
        <v>1703</v>
      </c>
    </row>
    <row r="2118" spans="1:2" x14ac:dyDescent="0.25">
      <c r="A2118" s="4" t="s">
        <v>2151</v>
      </c>
      <c r="B2118" s="4" t="s">
        <v>1703</v>
      </c>
    </row>
    <row r="2119" spans="1:2" x14ac:dyDescent="0.25">
      <c r="A2119" s="4" t="s">
        <v>2152</v>
      </c>
      <c r="B2119" s="4" t="s">
        <v>1703</v>
      </c>
    </row>
    <row r="2120" spans="1:2" x14ac:dyDescent="0.25">
      <c r="A2120" s="4" t="s">
        <v>2153</v>
      </c>
      <c r="B2120" s="4" t="s">
        <v>1703</v>
      </c>
    </row>
    <row r="2121" spans="1:2" x14ac:dyDescent="0.25">
      <c r="A2121" s="4" t="s">
        <v>2154</v>
      </c>
      <c r="B2121" s="4" t="s">
        <v>1703</v>
      </c>
    </row>
    <row r="2122" spans="1:2" x14ac:dyDescent="0.25">
      <c r="A2122" s="4" t="s">
        <v>2155</v>
      </c>
      <c r="B2122" s="4" t="s">
        <v>1703</v>
      </c>
    </row>
    <row r="2123" spans="1:2" x14ac:dyDescent="0.25">
      <c r="A2123" s="4" t="s">
        <v>2156</v>
      </c>
      <c r="B2123" s="4" t="s">
        <v>1891</v>
      </c>
    </row>
    <row r="2124" spans="1:2" x14ac:dyDescent="0.25">
      <c r="A2124" s="4" t="s">
        <v>2157</v>
      </c>
      <c r="B2124" s="4" t="s">
        <v>1891</v>
      </c>
    </row>
    <row r="2125" spans="1:2" x14ac:dyDescent="0.25">
      <c r="A2125" s="4" t="s">
        <v>2158</v>
      </c>
      <c r="B2125" s="4" t="s">
        <v>1891</v>
      </c>
    </row>
    <row r="2126" spans="1:2" x14ac:dyDescent="0.25">
      <c r="A2126" s="4" t="s">
        <v>2159</v>
      </c>
      <c r="B2126" s="4" t="s">
        <v>1891</v>
      </c>
    </row>
    <row r="2127" spans="1:2" x14ac:dyDescent="0.25">
      <c r="A2127" s="4" t="s">
        <v>2160</v>
      </c>
      <c r="B2127" s="4" t="s">
        <v>1891</v>
      </c>
    </row>
    <row r="2128" spans="1:2" x14ac:dyDescent="0.25">
      <c r="A2128" s="4" t="s">
        <v>2161</v>
      </c>
      <c r="B2128" s="4" t="s">
        <v>1891</v>
      </c>
    </row>
    <row r="2129" spans="1:2" x14ac:dyDescent="0.25">
      <c r="A2129" s="4" t="s">
        <v>2162</v>
      </c>
      <c r="B2129" s="4" t="s">
        <v>1891</v>
      </c>
    </row>
    <row r="2130" spans="1:2" x14ac:dyDescent="0.25">
      <c r="A2130" s="4" t="s">
        <v>2163</v>
      </c>
      <c r="B2130" s="4" t="s">
        <v>1891</v>
      </c>
    </row>
    <row r="2131" spans="1:2" x14ac:dyDescent="0.25">
      <c r="A2131" s="4" t="s">
        <v>2164</v>
      </c>
      <c r="B2131" s="4" t="s">
        <v>1891</v>
      </c>
    </row>
    <row r="2132" spans="1:2" x14ac:dyDescent="0.25">
      <c r="A2132" s="4" t="s">
        <v>2165</v>
      </c>
      <c r="B2132" s="4" t="s">
        <v>1891</v>
      </c>
    </row>
    <row r="2133" spans="1:2" x14ac:dyDescent="0.25">
      <c r="A2133" s="4" t="s">
        <v>2166</v>
      </c>
      <c r="B2133" s="4" t="s">
        <v>1891</v>
      </c>
    </row>
    <row r="2134" spans="1:2" x14ac:dyDescent="0.25">
      <c r="A2134" s="4" t="s">
        <v>2167</v>
      </c>
      <c r="B2134" s="4" t="s">
        <v>1891</v>
      </c>
    </row>
    <row r="2135" spans="1:2" x14ac:dyDescent="0.25">
      <c r="A2135" s="4" t="s">
        <v>2168</v>
      </c>
      <c r="B2135" s="4" t="s">
        <v>1891</v>
      </c>
    </row>
    <row r="2136" spans="1:2" x14ac:dyDescent="0.25">
      <c r="A2136" s="4" t="s">
        <v>2169</v>
      </c>
      <c r="B2136" s="4" t="s">
        <v>1891</v>
      </c>
    </row>
    <row r="2137" spans="1:2" x14ac:dyDescent="0.25">
      <c r="A2137" s="4" t="s">
        <v>2170</v>
      </c>
      <c r="B2137" s="4" t="s">
        <v>1891</v>
      </c>
    </row>
    <row r="2138" spans="1:2" x14ac:dyDescent="0.25">
      <c r="A2138" s="4" t="s">
        <v>2171</v>
      </c>
      <c r="B2138" s="4" t="s">
        <v>1891</v>
      </c>
    </row>
    <row r="2139" spans="1:2" x14ac:dyDescent="0.25">
      <c r="A2139" s="4" t="s">
        <v>2172</v>
      </c>
      <c r="B2139" s="4" t="s">
        <v>1891</v>
      </c>
    </row>
    <row r="2140" spans="1:2" x14ac:dyDescent="0.25">
      <c r="A2140" s="4" t="s">
        <v>2173</v>
      </c>
      <c r="B2140" s="4" t="s">
        <v>1891</v>
      </c>
    </row>
    <row r="2141" spans="1:2" x14ac:dyDescent="0.25">
      <c r="A2141" s="4" t="s">
        <v>2174</v>
      </c>
      <c r="B2141" s="4" t="s">
        <v>1891</v>
      </c>
    </row>
    <row r="2142" spans="1:2" x14ac:dyDescent="0.25">
      <c r="A2142" s="4" t="s">
        <v>2175</v>
      </c>
      <c r="B2142" s="4" t="s">
        <v>1891</v>
      </c>
    </row>
    <row r="2143" spans="1:2" x14ac:dyDescent="0.25">
      <c r="A2143" s="4" t="s">
        <v>2176</v>
      </c>
      <c r="B2143" s="4" t="s">
        <v>1891</v>
      </c>
    </row>
    <row r="2144" spans="1:2" x14ac:dyDescent="0.25">
      <c r="A2144" s="4" t="s">
        <v>2177</v>
      </c>
      <c r="B2144" s="4" t="s">
        <v>1700</v>
      </c>
    </row>
    <row r="2145" spans="1:2" x14ac:dyDescent="0.25">
      <c r="A2145" s="4" t="s">
        <v>2178</v>
      </c>
      <c r="B2145" s="4" t="s">
        <v>1700</v>
      </c>
    </row>
    <row r="2146" spans="1:2" x14ac:dyDescent="0.25">
      <c r="A2146" s="4" t="s">
        <v>2179</v>
      </c>
      <c r="B2146" s="4" t="s">
        <v>1700</v>
      </c>
    </row>
    <row r="2147" spans="1:2" x14ac:dyDescent="0.25">
      <c r="A2147" s="4" t="s">
        <v>2180</v>
      </c>
      <c r="B2147" s="4" t="s">
        <v>1700</v>
      </c>
    </row>
    <row r="2148" spans="1:2" x14ac:dyDescent="0.25">
      <c r="A2148" s="4" t="s">
        <v>2181</v>
      </c>
      <c r="B2148" s="4" t="s">
        <v>1891</v>
      </c>
    </row>
    <row r="2149" spans="1:2" x14ac:dyDescent="0.25">
      <c r="A2149" s="4" t="s">
        <v>2182</v>
      </c>
      <c r="B2149" s="4" t="s">
        <v>1891</v>
      </c>
    </row>
    <row r="2150" spans="1:2" x14ac:dyDescent="0.25">
      <c r="A2150" s="4" t="s">
        <v>2183</v>
      </c>
      <c r="B2150" s="4" t="s">
        <v>1891</v>
      </c>
    </row>
    <row r="2151" spans="1:2" x14ac:dyDescent="0.25">
      <c r="A2151" s="4" t="s">
        <v>2184</v>
      </c>
      <c r="B2151" s="4" t="s">
        <v>1891</v>
      </c>
    </row>
    <row r="2152" spans="1:2" x14ac:dyDescent="0.25">
      <c r="A2152" s="4" t="s">
        <v>2185</v>
      </c>
      <c r="B2152" s="4" t="s">
        <v>1708</v>
      </c>
    </row>
    <row r="2153" spans="1:2" x14ac:dyDescent="0.25">
      <c r="A2153" s="4" t="s">
        <v>2186</v>
      </c>
      <c r="B2153" s="4" t="s">
        <v>1708</v>
      </c>
    </row>
    <row r="2154" spans="1:2" x14ac:dyDescent="0.25">
      <c r="A2154" s="4" t="s">
        <v>2187</v>
      </c>
      <c r="B2154" s="4" t="s">
        <v>1708</v>
      </c>
    </row>
    <row r="2155" spans="1:2" x14ac:dyDescent="0.25">
      <c r="A2155" s="4" t="s">
        <v>2188</v>
      </c>
      <c r="B2155" s="4" t="s">
        <v>1708</v>
      </c>
    </row>
    <row r="2156" spans="1:2" x14ac:dyDescent="0.25">
      <c r="A2156" s="4" t="s">
        <v>2189</v>
      </c>
      <c r="B2156" s="4" t="s">
        <v>1708</v>
      </c>
    </row>
    <row r="2157" spans="1:2" x14ac:dyDescent="0.25">
      <c r="A2157" s="4" t="s">
        <v>2190</v>
      </c>
      <c r="B2157" s="4" t="s">
        <v>1708</v>
      </c>
    </row>
    <row r="2158" spans="1:2" x14ac:dyDescent="0.25">
      <c r="A2158" s="4" t="s">
        <v>2191</v>
      </c>
      <c r="B2158" s="4" t="s">
        <v>1708</v>
      </c>
    </row>
    <row r="2159" spans="1:2" x14ac:dyDescent="0.25">
      <c r="A2159" s="4" t="s">
        <v>2192</v>
      </c>
      <c r="B2159" s="4" t="s">
        <v>1891</v>
      </c>
    </row>
    <row r="2160" spans="1:2" x14ac:dyDescent="0.25">
      <c r="A2160" s="4" t="s">
        <v>2193</v>
      </c>
      <c r="B2160" s="4" t="s">
        <v>1891</v>
      </c>
    </row>
    <row r="2161" spans="1:2" x14ac:dyDescent="0.25">
      <c r="A2161" s="4" t="s">
        <v>2194</v>
      </c>
      <c r="B2161" s="4" t="s">
        <v>1891</v>
      </c>
    </row>
    <row r="2162" spans="1:2" x14ac:dyDescent="0.25">
      <c r="A2162" s="4" t="s">
        <v>2195</v>
      </c>
      <c r="B2162" s="4" t="s">
        <v>1891</v>
      </c>
    </row>
    <row r="2163" spans="1:2" x14ac:dyDescent="0.25">
      <c r="A2163" s="4" t="s">
        <v>2196</v>
      </c>
      <c r="B2163" s="4" t="s">
        <v>1891</v>
      </c>
    </row>
    <row r="2164" spans="1:2" x14ac:dyDescent="0.25">
      <c r="A2164" s="4" t="s">
        <v>2197</v>
      </c>
      <c r="B2164" s="4" t="s">
        <v>1891</v>
      </c>
    </row>
    <row r="2165" spans="1:2" x14ac:dyDescent="0.25">
      <c r="A2165" s="4" t="s">
        <v>2198</v>
      </c>
      <c r="B2165" s="4" t="s">
        <v>1891</v>
      </c>
    </row>
    <row r="2166" spans="1:2" x14ac:dyDescent="0.25">
      <c r="A2166" s="4" t="s">
        <v>2199</v>
      </c>
      <c r="B2166" s="4" t="s">
        <v>1891</v>
      </c>
    </row>
    <row r="2167" spans="1:2" x14ac:dyDescent="0.25">
      <c r="A2167" s="4" t="s">
        <v>2200</v>
      </c>
      <c r="B2167" s="4" t="s">
        <v>1891</v>
      </c>
    </row>
    <row r="2168" spans="1:2" x14ac:dyDescent="0.25">
      <c r="A2168" s="4" t="s">
        <v>2201</v>
      </c>
      <c r="B2168" s="4" t="s">
        <v>1891</v>
      </c>
    </row>
    <row r="2169" spans="1:2" x14ac:dyDescent="0.25">
      <c r="A2169" s="4" t="s">
        <v>2202</v>
      </c>
      <c r="B2169" s="4" t="s">
        <v>1891</v>
      </c>
    </row>
    <row r="2170" spans="1:2" x14ac:dyDescent="0.25">
      <c r="A2170" s="4" t="s">
        <v>2203</v>
      </c>
      <c r="B2170" s="4" t="s">
        <v>1891</v>
      </c>
    </row>
    <row r="2171" spans="1:2" x14ac:dyDescent="0.25">
      <c r="A2171" s="4" t="s">
        <v>2204</v>
      </c>
      <c r="B2171" s="4" t="s">
        <v>1700</v>
      </c>
    </row>
    <row r="2172" spans="1:2" x14ac:dyDescent="0.25">
      <c r="A2172" s="4" t="s">
        <v>2205</v>
      </c>
      <c r="B2172" s="4" t="s">
        <v>1700</v>
      </c>
    </row>
    <row r="2173" spans="1:2" x14ac:dyDescent="0.25">
      <c r="A2173" s="4" t="s">
        <v>2206</v>
      </c>
      <c r="B2173" s="4" t="s">
        <v>1700</v>
      </c>
    </row>
    <row r="2174" spans="1:2" x14ac:dyDescent="0.25">
      <c r="A2174" s="4" t="s">
        <v>2207</v>
      </c>
      <c r="B2174" s="4" t="s">
        <v>1700</v>
      </c>
    </row>
    <row r="2175" spans="1:2" x14ac:dyDescent="0.25">
      <c r="A2175" s="4" t="s">
        <v>2208</v>
      </c>
      <c r="B2175" s="4" t="s">
        <v>1700</v>
      </c>
    </row>
    <row r="2176" spans="1:2" x14ac:dyDescent="0.25">
      <c r="A2176" s="4" t="s">
        <v>2209</v>
      </c>
      <c r="B2176" s="4" t="s">
        <v>1700</v>
      </c>
    </row>
    <row r="2177" spans="1:2" x14ac:dyDescent="0.25">
      <c r="A2177" s="4" t="s">
        <v>2210</v>
      </c>
      <c r="B2177" s="4" t="s">
        <v>1700</v>
      </c>
    </row>
    <row r="2178" spans="1:2" x14ac:dyDescent="0.25">
      <c r="A2178" s="4" t="s">
        <v>2211</v>
      </c>
      <c r="B2178" s="4" t="s">
        <v>1700</v>
      </c>
    </row>
    <row r="2179" spans="1:2" x14ac:dyDescent="0.25">
      <c r="A2179" s="4" t="s">
        <v>2212</v>
      </c>
      <c r="B2179" s="4" t="s">
        <v>1700</v>
      </c>
    </row>
    <row r="2180" spans="1:2" x14ac:dyDescent="0.25">
      <c r="A2180" s="4" t="s">
        <v>2213</v>
      </c>
      <c r="B2180" s="4" t="s">
        <v>1700</v>
      </c>
    </row>
    <row r="2181" spans="1:2" x14ac:dyDescent="0.25">
      <c r="A2181" s="4" t="s">
        <v>2214</v>
      </c>
      <c r="B2181" s="4" t="s">
        <v>1700</v>
      </c>
    </row>
    <row r="2182" spans="1:2" x14ac:dyDescent="0.25">
      <c r="A2182" s="4" t="s">
        <v>2215</v>
      </c>
      <c r="B2182" s="4" t="s">
        <v>1700</v>
      </c>
    </row>
    <row r="2183" spans="1:2" x14ac:dyDescent="0.25">
      <c r="A2183" s="4" t="s">
        <v>2216</v>
      </c>
      <c r="B2183" s="4" t="s">
        <v>1700</v>
      </c>
    </row>
    <row r="2184" spans="1:2" x14ac:dyDescent="0.25">
      <c r="A2184" s="4" t="s">
        <v>2217</v>
      </c>
      <c r="B2184" s="4" t="s">
        <v>1700</v>
      </c>
    </row>
    <row r="2185" spans="1:2" x14ac:dyDescent="0.25">
      <c r="A2185" s="4" t="s">
        <v>2218</v>
      </c>
      <c r="B2185" s="4" t="s">
        <v>1700</v>
      </c>
    </row>
    <row r="2186" spans="1:2" x14ac:dyDescent="0.25">
      <c r="A2186" s="4" t="s">
        <v>2219</v>
      </c>
      <c r="B2186" s="4" t="s">
        <v>1700</v>
      </c>
    </row>
    <row r="2187" spans="1:2" x14ac:dyDescent="0.25">
      <c r="A2187" s="4" t="s">
        <v>2220</v>
      </c>
      <c r="B2187" s="4" t="s">
        <v>1700</v>
      </c>
    </row>
    <row r="2188" spans="1:2" x14ac:dyDescent="0.25">
      <c r="A2188" s="4" t="s">
        <v>2221</v>
      </c>
      <c r="B2188" s="4" t="s">
        <v>1700</v>
      </c>
    </row>
    <row r="2189" spans="1:2" x14ac:dyDescent="0.25">
      <c r="A2189" s="4" t="s">
        <v>2222</v>
      </c>
      <c r="B2189" s="4" t="s">
        <v>1700</v>
      </c>
    </row>
    <row r="2190" spans="1:2" x14ac:dyDescent="0.25">
      <c r="A2190" s="4" t="s">
        <v>2223</v>
      </c>
      <c r="B2190" s="4" t="s">
        <v>1700</v>
      </c>
    </row>
    <row r="2191" spans="1:2" x14ac:dyDescent="0.25">
      <c r="A2191" s="4" t="s">
        <v>2224</v>
      </c>
      <c r="B2191" s="4" t="s">
        <v>1700</v>
      </c>
    </row>
    <row r="2192" spans="1:2" x14ac:dyDescent="0.25">
      <c r="A2192" s="4" t="s">
        <v>2225</v>
      </c>
      <c r="B2192" s="4" t="s">
        <v>1700</v>
      </c>
    </row>
    <row r="2193" spans="1:2" x14ac:dyDescent="0.25">
      <c r="A2193" s="4" t="s">
        <v>2226</v>
      </c>
      <c r="B2193" s="4" t="s">
        <v>1700</v>
      </c>
    </row>
    <row r="2194" spans="1:2" x14ac:dyDescent="0.25">
      <c r="A2194" s="4" t="s">
        <v>2227</v>
      </c>
      <c r="B2194" s="4" t="s">
        <v>1700</v>
      </c>
    </row>
    <row r="2195" spans="1:2" x14ac:dyDescent="0.25">
      <c r="A2195" s="4" t="s">
        <v>2228</v>
      </c>
      <c r="B2195" s="4" t="s">
        <v>1700</v>
      </c>
    </row>
    <row r="2196" spans="1:2" x14ac:dyDescent="0.25">
      <c r="A2196" s="4" t="s">
        <v>2229</v>
      </c>
      <c r="B2196" s="4" t="s">
        <v>1700</v>
      </c>
    </row>
    <row r="2197" spans="1:2" x14ac:dyDescent="0.25">
      <c r="A2197" s="4" t="s">
        <v>2230</v>
      </c>
      <c r="B2197" s="4" t="s">
        <v>1700</v>
      </c>
    </row>
    <row r="2198" spans="1:2" x14ac:dyDescent="0.25">
      <c r="A2198" s="4" t="s">
        <v>2231</v>
      </c>
      <c r="B2198" s="4" t="s">
        <v>1700</v>
      </c>
    </row>
    <row r="2199" spans="1:2" x14ac:dyDescent="0.25">
      <c r="A2199" s="4" t="s">
        <v>2232</v>
      </c>
      <c r="B2199" s="4" t="s">
        <v>1700</v>
      </c>
    </row>
    <row r="2200" spans="1:2" x14ac:dyDescent="0.25">
      <c r="A2200" s="4" t="s">
        <v>2233</v>
      </c>
      <c r="B2200" s="4" t="s">
        <v>1700</v>
      </c>
    </row>
    <row r="2201" spans="1:2" x14ac:dyDescent="0.25">
      <c r="A2201" s="4" t="s">
        <v>2234</v>
      </c>
      <c r="B2201" s="4" t="s">
        <v>1700</v>
      </c>
    </row>
    <row r="2202" spans="1:2" x14ac:dyDescent="0.25">
      <c r="A2202" s="4" t="s">
        <v>2235</v>
      </c>
      <c r="B2202" s="4" t="s">
        <v>1700</v>
      </c>
    </row>
    <row r="2203" spans="1:2" x14ac:dyDescent="0.25">
      <c r="A2203" s="4" t="s">
        <v>2236</v>
      </c>
      <c r="B2203" s="4" t="s">
        <v>1700</v>
      </c>
    </row>
    <row r="2204" spans="1:2" x14ac:dyDescent="0.25">
      <c r="A2204" s="4" t="s">
        <v>2237</v>
      </c>
      <c r="B2204" s="4" t="s">
        <v>1700</v>
      </c>
    </row>
    <row r="2205" spans="1:2" x14ac:dyDescent="0.25">
      <c r="A2205" s="4" t="s">
        <v>2238</v>
      </c>
      <c r="B2205" s="4" t="s">
        <v>1700</v>
      </c>
    </row>
    <row r="2206" spans="1:2" x14ac:dyDescent="0.25">
      <c r="A2206" s="4" t="s">
        <v>2239</v>
      </c>
      <c r="B2206" s="4" t="s">
        <v>1700</v>
      </c>
    </row>
    <row r="2207" spans="1:2" x14ac:dyDescent="0.25">
      <c r="A2207" s="4" t="s">
        <v>2240</v>
      </c>
      <c r="B2207" s="4" t="s">
        <v>1700</v>
      </c>
    </row>
    <row r="2208" spans="1:2" x14ac:dyDescent="0.25">
      <c r="A2208" s="4" t="s">
        <v>2241</v>
      </c>
      <c r="B2208" s="4" t="s">
        <v>1700</v>
      </c>
    </row>
    <row r="2209" spans="1:2" x14ac:dyDescent="0.25">
      <c r="A2209" s="4" t="s">
        <v>2242</v>
      </c>
      <c r="B2209" s="4" t="s">
        <v>1700</v>
      </c>
    </row>
    <row r="2210" spans="1:2" x14ac:dyDescent="0.25">
      <c r="A2210" s="4" t="s">
        <v>2243</v>
      </c>
      <c r="B2210" s="4" t="s">
        <v>1700</v>
      </c>
    </row>
    <row r="2211" spans="1:2" x14ac:dyDescent="0.25">
      <c r="A2211" s="4" t="s">
        <v>2244</v>
      </c>
      <c r="B2211" s="4" t="s">
        <v>1700</v>
      </c>
    </row>
    <row r="2212" spans="1:2" x14ac:dyDescent="0.25">
      <c r="A2212" s="4" t="s">
        <v>2245</v>
      </c>
      <c r="B2212" s="4" t="s">
        <v>1700</v>
      </c>
    </row>
    <row r="2213" spans="1:2" x14ac:dyDescent="0.25">
      <c r="A2213" s="4" t="s">
        <v>2246</v>
      </c>
      <c r="B2213" s="4" t="s">
        <v>1891</v>
      </c>
    </row>
    <row r="2214" spans="1:2" x14ac:dyDescent="0.25">
      <c r="A2214" s="4" t="s">
        <v>2247</v>
      </c>
      <c r="B2214" s="4" t="s">
        <v>1891</v>
      </c>
    </row>
    <row r="2215" spans="1:2" x14ac:dyDescent="0.25">
      <c r="A2215" s="4" t="s">
        <v>2248</v>
      </c>
      <c r="B2215" s="4" t="s">
        <v>1703</v>
      </c>
    </row>
    <row r="2216" spans="1:2" x14ac:dyDescent="0.25">
      <c r="A2216" s="4" t="s">
        <v>2249</v>
      </c>
      <c r="B2216" s="4" t="s">
        <v>1703</v>
      </c>
    </row>
    <row r="2217" spans="1:2" x14ac:dyDescent="0.25">
      <c r="A2217" s="4" t="s">
        <v>2250</v>
      </c>
      <c r="B2217" s="4" t="s">
        <v>1703</v>
      </c>
    </row>
    <row r="2218" spans="1:2" x14ac:dyDescent="0.25">
      <c r="A2218" s="4" t="s">
        <v>2251</v>
      </c>
      <c r="B2218" s="4" t="s">
        <v>1703</v>
      </c>
    </row>
    <row r="2219" spans="1:2" x14ac:dyDescent="0.25">
      <c r="A2219" s="4" t="s">
        <v>2252</v>
      </c>
      <c r="B2219" s="4" t="s">
        <v>1703</v>
      </c>
    </row>
    <row r="2220" spans="1:2" x14ac:dyDescent="0.25">
      <c r="A2220" s="4" t="s">
        <v>2253</v>
      </c>
      <c r="B2220" s="4" t="s">
        <v>1703</v>
      </c>
    </row>
    <row r="2221" spans="1:2" x14ac:dyDescent="0.25">
      <c r="A2221" s="4" t="s">
        <v>2254</v>
      </c>
      <c r="B2221" s="4" t="s">
        <v>1703</v>
      </c>
    </row>
    <row r="2222" spans="1:2" x14ac:dyDescent="0.25">
      <c r="A2222" s="4" t="s">
        <v>2255</v>
      </c>
      <c r="B2222" s="4" t="s">
        <v>1703</v>
      </c>
    </row>
    <row r="2223" spans="1:2" x14ac:dyDescent="0.25">
      <c r="A2223" s="4" t="s">
        <v>2256</v>
      </c>
      <c r="B2223" s="4" t="s">
        <v>1703</v>
      </c>
    </row>
    <row r="2224" spans="1:2" x14ac:dyDescent="0.25">
      <c r="A2224" s="4" t="s">
        <v>2257</v>
      </c>
      <c r="B2224" s="4" t="s">
        <v>1703</v>
      </c>
    </row>
    <row r="2225" spans="1:2" x14ac:dyDescent="0.25">
      <c r="A2225" s="4" t="s">
        <v>2258</v>
      </c>
      <c r="B2225" s="4" t="s">
        <v>1703</v>
      </c>
    </row>
    <row r="2226" spans="1:2" x14ac:dyDescent="0.25">
      <c r="A2226" s="4" t="s">
        <v>2259</v>
      </c>
      <c r="B2226" s="4" t="s">
        <v>1703</v>
      </c>
    </row>
    <row r="2227" spans="1:2" x14ac:dyDescent="0.25">
      <c r="A2227" s="4" t="s">
        <v>2260</v>
      </c>
      <c r="B2227" s="4" t="s">
        <v>1703</v>
      </c>
    </row>
    <row r="2228" spans="1:2" x14ac:dyDescent="0.25">
      <c r="A2228" s="4" t="s">
        <v>2261</v>
      </c>
      <c r="B2228" s="4" t="s">
        <v>1703</v>
      </c>
    </row>
    <row r="2229" spans="1:2" x14ac:dyDescent="0.25">
      <c r="A2229" s="4" t="s">
        <v>2262</v>
      </c>
      <c r="B2229" s="4" t="s">
        <v>1703</v>
      </c>
    </row>
    <row r="2230" spans="1:2" x14ac:dyDescent="0.25">
      <c r="A2230" s="4" t="s">
        <v>2263</v>
      </c>
      <c r="B2230" s="4" t="s">
        <v>1703</v>
      </c>
    </row>
    <row r="2231" spans="1:2" x14ac:dyDescent="0.25">
      <c r="A2231" s="4" t="s">
        <v>2264</v>
      </c>
      <c r="B2231" s="4" t="s">
        <v>1703</v>
      </c>
    </row>
    <row r="2232" spans="1:2" x14ac:dyDescent="0.25">
      <c r="A2232" s="4" t="s">
        <v>2265</v>
      </c>
      <c r="B2232" s="4" t="s">
        <v>1703</v>
      </c>
    </row>
    <row r="2233" spans="1:2" x14ac:dyDescent="0.25">
      <c r="A2233" s="4" t="s">
        <v>2266</v>
      </c>
      <c r="B2233" s="4" t="s">
        <v>1703</v>
      </c>
    </row>
    <row r="2234" spans="1:2" x14ac:dyDescent="0.25">
      <c r="A2234" s="4" t="s">
        <v>2267</v>
      </c>
      <c r="B2234" s="4" t="s">
        <v>1703</v>
      </c>
    </row>
    <row r="2235" spans="1:2" x14ac:dyDescent="0.25">
      <c r="A2235" s="4" t="s">
        <v>2268</v>
      </c>
      <c r="B2235" s="4" t="s">
        <v>1703</v>
      </c>
    </row>
    <row r="2236" spans="1:2" x14ac:dyDescent="0.25">
      <c r="A2236" s="4" t="s">
        <v>2269</v>
      </c>
      <c r="B2236" s="4" t="s">
        <v>1703</v>
      </c>
    </row>
    <row r="2237" spans="1:2" x14ac:dyDescent="0.25">
      <c r="A2237" s="4" t="s">
        <v>2270</v>
      </c>
      <c r="B2237" s="4" t="s">
        <v>1703</v>
      </c>
    </row>
    <row r="2238" spans="1:2" x14ac:dyDescent="0.25">
      <c r="A2238" s="4" t="s">
        <v>2271</v>
      </c>
      <c r="B2238" s="4" t="s">
        <v>1703</v>
      </c>
    </row>
    <row r="2239" spans="1:2" x14ac:dyDescent="0.25">
      <c r="A2239" s="4" t="s">
        <v>2272</v>
      </c>
      <c r="B2239" s="4" t="s">
        <v>1703</v>
      </c>
    </row>
    <row r="2240" spans="1:2" x14ac:dyDescent="0.25">
      <c r="A2240" s="4" t="s">
        <v>2273</v>
      </c>
      <c r="B2240" s="4" t="s">
        <v>1703</v>
      </c>
    </row>
    <row r="2241" spans="1:2" x14ac:dyDescent="0.25">
      <c r="A2241" s="4" t="s">
        <v>2274</v>
      </c>
      <c r="B2241" s="4" t="s">
        <v>1703</v>
      </c>
    </row>
    <row r="2242" spans="1:2" x14ac:dyDescent="0.25">
      <c r="A2242" s="4" t="s">
        <v>2275</v>
      </c>
      <c r="B2242" s="4" t="s">
        <v>1703</v>
      </c>
    </row>
    <row r="2243" spans="1:2" x14ac:dyDescent="0.25">
      <c r="A2243" s="4" t="s">
        <v>2276</v>
      </c>
      <c r="B2243" s="4" t="s">
        <v>1703</v>
      </c>
    </row>
    <row r="2244" spans="1:2" x14ac:dyDescent="0.25">
      <c r="A2244" s="4" t="s">
        <v>2277</v>
      </c>
      <c r="B2244" s="4" t="s">
        <v>1703</v>
      </c>
    </row>
    <row r="2245" spans="1:2" x14ac:dyDescent="0.25">
      <c r="A2245" s="4" t="s">
        <v>2278</v>
      </c>
      <c r="B2245" s="4" t="s">
        <v>1703</v>
      </c>
    </row>
    <row r="2246" spans="1:2" x14ac:dyDescent="0.25">
      <c r="A2246" s="4" t="s">
        <v>2279</v>
      </c>
      <c r="B2246" s="4" t="s">
        <v>1703</v>
      </c>
    </row>
    <row r="2247" spans="1:2" x14ac:dyDescent="0.25">
      <c r="A2247" s="4" t="s">
        <v>2280</v>
      </c>
      <c r="B2247" s="4" t="s">
        <v>1703</v>
      </c>
    </row>
    <row r="2248" spans="1:2" x14ac:dyDescent="0.25">
      <c r="A2248" s="4" t="s">
        <v>2281</v>
      </c>
      <c r="B2248" s="4" t="s">
        <v>1703</v>
      </c>
    </row>
    <row r="2249" spans="1:2" x14ac:dyDescent="0.25">
      <c r="A2249" s="4" t="s">
        <v>2282</v>
      </c>
      <c r="B2249" s="4" t="s">
        <v>1703</v>
      </c>
    </row>
    <row r="2250" spans="1:2" x14ac:dyDescent="0.25">
      <c r="A2250" s="4" t="s">
        <v>2283</v>
      </c>
      <c r="B2250" s="4" t="s">
        <v>1703</v>
      </c>
    </row>
    <row r="2251" spans="1:2" x14ac:dyDescent="0.25">
      <c r="A2251" s="4" t="s">
        <v>2284</v>
      </c>
      <c r="B2251" s="4" t="s">
        <v>1703</v>
      </c>
    </row>
    <row r="2252" spans="1:2" x14ac:dyDescent="0.25">
      <c r="A2252" s="4" t="s">
        <v>2285</v>
      </c>
      <c r="B2252" s="4" t="s">
        <v>1703</v>
      </c>
    </row>
    <row r="2253" spans="1:2" x14ac:dyDescent="0.25">
      <c r="A2253" s="4" t="s">
        <v>2286</v>
      </c>
      <c r="B2253" s="4" t="s">
        <v>1703</v>
      </c>
    </row>
    <row r="2254" spans="1:2" x14ac:dyDescent="0.25">
      <c r="A2254" s="4" t="s">
        <v>2287</v>
      </c>
      <c r="B2254" s="4" t="s">
        <v>1703</v>
      </c>
    </row>
    <row r="2255" spans="1:2" x14ac:dyDescent="0.25">
      <c r="A2255" s="4" t="s">
        <v>2288</v>
      </c>
      <c r="B2255" s="4" t="s">
        <v>1703</v>
      </c>
    </row>
    <row r="2256" spans="1:2" x14ac:dyDescent="0.25">
      <c r="A2256" s="4" t="s">
        <v>2289</v>
      </c>
      <c r="B2256" s="4" t="s">
        <v>1703</v>
      </c>
    </row>
    <row r="2257" spans="1:2" x14ac:dyDescent="0.25">
      <c r="A2257" s="4" t="s">
        <v>2290</v>
      </c>
      <c r="B2257" s="4" t="s">
        <v>1703</v>
      </c>
    </row>
    <row r="2258" spans="1:2" x14ac:dyDescent="0.25">
      <c r="A2258" s="4" t="s">
        <v>2291</v>
      </c>
      <c r="B2258" s="4" t="s">
        <v>1703</v>
      </c>
    </row>
    <row r="2259" spans="1:2" x14ac:dyDescent="0.25">
      <c r="A2259" s="4" t="s">
        <v>2292</v>
      </c>
      <c r="B2259" s="4" t="s">
        <v>1703</v>
      </c>
    </row>
    <row r="2260" spans="1:2" x14ac:dyDescent="0.25">
      <c r="A2260" s="4" t="s">
        <v>2293</v>
      </c>
      <c r="B2260" s="4" t="s">
        <v>1703</v>
      </c>
    </row>
    <row r="2261" spans="1:2" x14ac:dyDescent="0.25">
      <c r="A2261" s="4" t="s">
        <v>2294</v>
      </c>
      <c r="B2261" s="4" t="s">
        <v>1703</v>
      </c>
    </row>
    <row r="2262" spans="1:2" x14ac:dyDescent="0.25">
      <c r="A2262" s="4" t="s">
        <v>2295</v>
      </c>
      <c r="B2262" s="4" t="s">
        <v>1703</v>
      </c>
    </row>
    <row r="2263" spans="1:2" x14ac:dyDescent="0.25">
      <c r="A2263" s="4" t="s">
        <v>2296</v>
      </c>
      <c r="B2263" s="4" t="s">
        <v>1703</v>
      </c>
    </row>
    <row r="2264" spans="1:2" x14ac:dyDescent="0.25">
      <c r="A2264" s="4" t="s">
        <v>2297</v>
      </c>
      <c r="B2264" s="4" t="s">
        <v>1703</v>
      </c>
    </row>
    <row r="2265" spans="1:2" x14ac:dyDescent="0.25">
      <c r="A2265" s="4" t="s">
        <v>2298</v>
      </c>
      <c r="B2265" s="4" t="s">
        <v>1703</v>
      </c>
    </row>
    <row r="2266" spans="1:2" x14ac:dyDescent="0.25">
      <c r="A2266" s="4" t="s">
        <v>2299</v>
      </c>
      <c r="B2266" s="4" t="s">
        <v>1703</v>
      </c>
    </row>
    <row r="2267" spans="1:2" x14ac:dyDescent="0.25">
      <c r="A2267" s="4" t="s">
        <v>2300</v>
      </c>
      <c r="B2267" s="4" t="s">
        <v>1703</v>
      </c>
    </row>
    <row r="2268" spans="1:2" x14ac:dyDescent="0.25">
      <c r="A2268" s="4" t="s">
        <v>2301</v>
      </c>
      <c r="B2268" s="4" t="s">
        <v>1703</v>
      </c>
    </row>
    <row r="2269" spans="1:2" x14ac:dyDescent="0.25">
      <c r="A2269" s="4" t="s">
        <v>2302</v>
      </c>
      <c r="B2269" s="4" t="s">
        <v>1703</v>
      </c>
    </row>
    <row r="2270" spans="1:2" x14ac:dyDescent="0.25">
      <c r="A2270" s="4" t="s">
        <v>2303</v>
      </c>
      <c r="B2270" s="4" t="s">
        <v>1703</v>
      </c>
    </row>
    <row r="2271" spans="1:2" x14ac:dyDescent="0.25">
      <c r="A2271" s="4" t="s">
        <v>2304</v>
      </c>
      <c r="B2271" s="4" t="s">
        <v>1703</v>
      </c>
    </row>
    <row r="2272" spans="1:2" x14ac:dyDescent="0.25">
      <c r="A2272" s="4" t="s">
        <v>2305</v>
      </c>
      <c r="B2272" s="4" t="s">
        <v>1703</v>
      </c>
    </row>
    <row r="2273" spans="1:2" x14ac:dyDescent="0.25">
      <c r="A2273" s="4" t="s">
        <v>2306</v>
      </c>
      <c r="B2273" s="4" t="s">
        <v>1703</v>
      </c>
    </row>
    <row r="2274" spans="1:2" x14ac:dyDescent="0.25">
      <c r="A2274" s="4" t="s">
        <v>2307</v>
      </c>
      <c r="B2274" s="4" t="s">
        <v>1703</v>
      </c>
    </row>
    <row r="2275" spans="1:2" x14ac:dyDescent="0.25">
      <c r="A2275" s="4" t="s">
        <v>2308</v>
      </c>
      <c r="B2275" s="4" t="s">
        <v>1703</v>
      </c>
    </row>
    <row r="2276" spans="1:2" x14ac:dyDescent="0.25">
      <c r="A2276" s="4" t="s">
        <v>2309</v>
      </c>
      <c r="B2276" s="4" t="s">
        <v>1703</v>
      </c>
    </row>
    <row r="2277" spans="1:2" x14ac:dyDescent="0.25">
      <c r="A2277" s="4" t="s">
        <v>2310</v>
      </c>
      <c r="B2277" s="4" t="s">
        <v>1703</v>
      </c>
    </row>
    <row r="2278" spans="1:2" x14ac:dyDescent="0.25">
      <c r="A2278" s="4" t="s">
        <v>2311</v>
      </c>
      <c r="B2278" s="4" t="s">
        <v>1703</v>
      </c>
    </row>
    <row r="2279" spans="1:2" x14ac:dyDescent="0.25">
      <c r="A2279" s="4" t="s">
        <v>2312</v>
      </c>
      <c r="B2279" s="4" t="s">
        <v>1703</v>
      </c>
    </row>
    <row r="2280" spans="1:2" x14ac:dyDescent="0.25">
      <c r="A2280" s="4" t="s">
        <v>2313</v>
      </c>
      <c r="B2280" s="4" t="s">
        <v>1703</v>
      </c>
    </row>
    <row r="2281" spans="1:2" x14ac:dyDescent="0.25">
      <c r="A2281" s="4" t="s">
        <v>2314</v>
      </c>
      <c r="B2281" s="4" t="s">
        <v>1703</v>
      </c>
    </row>
    <row r="2282" spans="1:2" x14ac:dyDescent="0.25">
      <c r="A2282" s="4" t="s">
        <v>2315</v>
      </c>
      <c r="B2282" s="4" t="s">
        <v>1703</v>
      </c>
    </row>
    <row r="2283" spans="1:2" x14ac:dyDescent="0.25">
      <c r="A2283" s="4" t="s">
        <v>2316</v>
      </c>
      <c r="B2283" s="4" t="s">
        <v>1703</v>
      </c>
    </row>
    <row r="2284" spans="1:2" x14ac:dyDescent="0.25">
      <c r="A2284" s="4" t="s">
        <v>2317</v>
      </c>
      <c r="B2284" s="4" t="s">
        <v>1703</v>
      </c>
    </row>
    <row r="2285" spans="1:2" x14ac:dyDescent="0.25">
      <c r="A2285" s="4" t="s">
        <v>2318</v>
      </c>
      <c r="B2285" s="4" t="s">
        <v>1703</v>
      </c>
    </row>
    <row r="2286" spans="1:2" x14ac:dyDescent="0.25">
      <c r="A2286" s="4" t="s">
        <v>2319</v>
      </c>
      <c r="B2286" s="4" t="s">
        <v>1703</v>
      </c>
    </row>
    <row r="2287" spans="1:2" x14ac:dyDescent="0.25">
      <c r="A2287" s="4" t="s">
        <v>2320</v>
      </c>
      <c r="B2287" s="4" t="s">
        <v>1703</v>
      </c>
    </row>
    <row r="2288" spans="1:2" x14ac:dyDescent="0.25">
      <c r="A2288" s="4" t="s">
        <v>2321</v>
      </c>
      <c r="B2288" s="4" t="s">
        <v>1703</v>
      </c>
    </row>
    <row r="2289" spans="1:2" x14ac:dyDescent="0.25">
      <c r="A2289" s="4" t="s">
        <v>2322</v>
      </c>
      <c r="B2289" s="4" t="s">
        <v>1703</v>
      </c>
    </row>
    <row r="2290" spans="1:2" x14ac:dyDescent="0.25">
      <c r="A2290" s="4" t="s">
        <v>2323</v>
      </c>
      <c r="B2290" s="4" t="s">
        <v>1703</v>
      </c>
    </row>
    <row r="2291" spans="1:2" x14ac:dyDescent="0.25">
      <c r="A2291" s="4" t="s">
        <v>2324</v>
      </c>
      <c r="B2291" s="4" t="s">
        <v>1703</v>
      </c>
    </row>
    <row r="2292" spans="1:2" x14ac:dyDescent="0.25">
      <c r="A2292" s="4" t="s">
        <v>2325</v>
      </c>
      <c r="B2292" s="4" t="s">
        <v>1703</v>
      </c>
    </row>
    <row r="2293" spans="1:2" x14ac:dyDescent="0.25">
      <c r="A2293" s="4" t="s">
        <v>2326</v>
      </c>
      <c r="B2293" s="4" t="s">
        <v>1703</v>
      </c>
    </row>
    <row r="2294" spans="1:2" x14ac:dyDescent="0.25">
      <c r="A2294" s="4" t="s">
        <v>2327</v>
      </c>
      <c r="B2294" s="4" t="s">
        <v>1703</v>
      </c>
    </row>
    <row r="2295" spans="1:2" x14ac:dyDescent="0.25">
      <c r="A2295" s="4" t="s">
        <v>2328</v>
      </c>
      <c r="B2295" s="4" t="s">
        <v>1703</v>
      </c>
    </row>
    <row r="2296" spans="1:2" x14ac:dyDescent="0.25">
      <c r="A2296" s="4" t="s">
        <v>2329</v>
      </c>
      <c r="B2296" s="4" t="s">
        <v>1703</v>
      </c>
    </row>
    <row r="2297" spans="1:2" x14ac:dyDescent="0.25">
      <c r="A2297" s="4" t="s">
        <v>2330</v>
      </c>
      <c r="B2297" s="4" t="s">
        <v>1703</v>
      </c>
    </row>
    <row r="2298" spans="1:2" x14ac:dyDescent="0.25">
      <c r="A2298" s="4" t="s">
        <v>2331</v>
      </c>
      <c r="B2298" s="4" t="s">
        <v>1703</v>
      </c>
    </row>
    <row r="2299" spans="1:2" x14ac:dyDescent="0.25">
      <c r="A2299" s="4" t="s">
        <v>2332</v>
      </c>
      <c r="B2299" s="4" t="s">
        <v>1703</v>
      </c>
    </row>
    <row r="2300" spans="1:2" x14ac:dyDescent="0.25">
      <c r="A2300" s="4" t="s">
        <v>2333</v>
      </c>
      <c r="B2300" s="4" t="s">
        <v>1703</v>
      </c>
    </row>
    <row r="2301" spans="1:2" x14ac:dyDescent="0.25">
      <c r="A2301" s="4" t="s">
        <v>2334</v>
      </c>
      <c r="B2301" s="4" t="s">
        <v>1703</v>
      </c>
    </row>
    <row r="2302" spans="1:2" x14ac:dyDescent="0.25">
      <c r="A2302" s="4" t="s">
        <v>2335</v>
      </c>
      <c r="B2302" s="4" t="s">
        <v>1703</v>
      </c>
    </row>
    <row r="2303" spans="1:2" x14ac:dyDescent="0.25">
      <c r="A2303" s="4" t="s">
        <v>2336</v>
      </c>
      <c r="B2303" s="4" t="s">
        <v>1703</v>
      </c>
    </row>
    <row r="2304" spans="1:2" x14ac:dyDescent="0.25">
      <c r="A2304" s="4" t="s">
        <v>2337</v>
      </c>
      <c r="B2304" s="4" t="s">
        <v>1703</v>
      </c>
    </row>
    <row r="2305" spans="1:2" x14ac:dyDescent="0.25">
      <c r="A2305" s="4" t="s">
        <v>2338</v>
      </c>
      <c r="B2305" s="4" t="s">
        <v>1703</v>
      </c>
    </row>
    <row r="2306" spans="1:2" x14ac:dyDescent="0.25">
      <c r="A2306" s="4" t="s">
        <v>2339</v>
      </c>
      <c r="B2306" s="4" t="s">
        <v>1703</v>
      </c>
    </row>
    <row r="2307" spans="1:2" x14ac:dyDescent="0.25">
      <c r="A2307" s="4" t="s">
        <v>2340</v>
      </c>
      <c r="B2307" s="4" t="s">
        <v>1703</v>
      </c>
    </row>
    <row r="2308" spans="1:2" x14ac:dyDescent="0.25">
      <c r="A2308" s="4" t="s">
        <v>2341</v>
      </c>
      <c r="B2308" s="4" t="s">
        <v>1703</v>
      </c>
    </row>
    <row r="2309" spans="1:2" x14ac:dyDescent="0.25">
      <c r="A2309" s="4" t="s">
        <v>2342</v>
      </c>
      <c r="B2309" s="4" t="s">
        <v>1701</v>
      </c>
    </row>
    <row r="2310" spans="1:2" x14ac:dyDescent="0.25">
      <c r="A2310" s="4" t="s">
        <v>2343</v>
      </c>
      <c r="B2310" s="4" t="s">
        <v>1708</v>
      </c>
    </row>
    <row r="2311" spans="1:2" x14ac:dyDescent="0.25">
      <c r="A2311" s="4" t="s">
        <v>2344</v>
      </c>
      <c r="B2311" s="4" t="s">
        <v>1701</v>
      </c>
    </row>
    <row r="2312" spans="1:2" x14ac:dyDescent="0.25">
      <c r="A2312" s="4" t="s">
        <v>2345</v>
      </c>
      <c r="B2312" s="4" t="s">
        <v>1701</v>
      </c>
    </row>
    <row r="2313" spans="1:2" x14ac:dyDescent="0.25">
      <c r="A2313" s="4" t="s">
        <v>2346</v>
      </c>
      <c r="B2313" s="4" t="s">
        <v>1701</v>
      </c>
    </row>
    <row r="2314" spans="1:2" x14ac:dyDescent="0.25">
      <c r="A2314" s="4" t="s">
        <v>2347</v>
      </c>
      <c r="B2314" s="4" t="s">
        <v>1701</v>
      </c>
    </row>
    <row r="2315" spans="1:2" x14ac:dyDescent="0.25">
      <c r="A2315" s="4" t="s">
        <v>2348</v>
      </c>
      <c r="B2315" s="4" t="s">
        <v>1701</v>
      </c>
    </row>
    <row r="2316" spans="1:2" x14ac:dyDescent="0.25">
      <c r="A2316" s="4" t="s">
        <v>2349</v>
      </c>
      <c r="B2316" s="4" t="s">
        <v>1701</v>
      </c>
    </row>
    <row r="2317" spans="1:2" x14ac:dyDescent="0.25">
      <c r="A2317" s="4" t="s">
        <v>2350</v>
      </c>
      <c r="B2317" s="4" t="s">
        <v>1701</v>
      </c>
    </row>
    <row r="2318" spans="1:2" x14ac:dyDescent="0.25">
      <c r="A2318" s="4" t="s">
        <v>2351</v>
      </c>
      <c r="B2318" s="4" t="s">
        <v>1701</v>
      </c>
    </row>
    <row r="2319" spans="1:2" x14ac:dyDescent="0.25">
      <c r="A2319" s="4" t="s">
        <v>2352</v>
      </c>
      <c r="B2319" s="4" t="s">
        <v>1701</v>
      </c>
    </row>
    <row r="2320" spans="1:2" x14ac:dyDescent="0.25">
      <c r="A2320" s="4" t="s">
        <v>2353</v>
      </c>
      <c r="B2320" s="4" t="s">
        <v>1701</v>
      </c>
    </row>
    <row r="2321" spans="1:2" x14ac:dyDescent="0.25">
      <c r="A2321" s="4" t="s">
        <v>2354</v>
      </c>
      <c r="B2321" s="4" t="s">
        <v>1701</v>
      </c>
    </row>
    <row r="2322" spans="1:2" x14ac:dyDescent="0.25">
      <c r="A2322" s="4" t="s">
        <v>2355</v>
      </c>
      <c r="B2322" s="4" t="s">
        <v>1701</v>
      </c>
    </row>
    <row r="2323" spans="1:2" x14ac:dyDescent="0.25">
      <c r="A2323" s="4" t="s">
        <v>2356</v>
      </c>
      <c r="B2323" s="4" t="s">
        <v>1701</v>
      </c>
    </row>
    <row r="2324" spans="1:2" x14ac:dyDescent="0.25">
      <c r="A2324" s="4" t="s">
        <v>2357</v>
      </c>
      <c r="B2324" s="4" t="s">
        <v>1701</v>
      </c>
    </row>
    <row r="2325" spans="1:2" x14ac:dyDescent="0.25">
      <c r="A2325" s="4" t="s">
        <v>2358</v>
      </c>
      <c r="B2325" s="4" t="s">
        <v>1701</v>
      </c>
    </row>
    <row r="2326" spans="1:2" x14ac:dyDescent="0.25">
      <c r="A2326" s="4" t="s">
        <v>2359</v>
      </c>
      <c r="B2326" s="4" t="s">
        <v>1701</v>
      </c>
    </row>
    <row r="2327" spans="1:2" x14ac:dyDescent="0.25">
      <c r="A2327" s="4" t="s">
        <v>2360</v>
      </c>
      <c r="B2327" s="4" t="s">
        <v>1701</v>
      </c>
    </row>
    <row r="2328" spans="1:2" x14ac:dyDescent="0.25">
      <c r="A2328" s="4" t="s">
        <v>2361</v>
      </c>
      <c r="B2328" s="4" t="s">
        <v>1701</v>
      </c>
    </row>
    <row r="2329" spans="1:2" x14ac:dyDescent="0.25">
      <c r="A2329" s="4" t="s">
        <v>2362</v>
      </c>
      <c r="B2329" s="4" t="s">
        <v>1701</v>
      </c>
    </row>
    <row r="2330" spans="1:2" x14ac:dyDescent="0.25">
      <c r="A2330" s="4" t="s">
        <v>2363</v>
      </c>
      <c r="B2330" s="4" t="s">
        <v>1701</v>
      </c>
    </row>
    <row r="2331" spans="1:2" x14ac:dyDescent="0.25">
      <c r="A2331" s="4" t="s">
        <v>2364</v>
      </c>
      <c r="B2331" s="4" t="s">
        <v>1701</v>
      </c>
    </row>
    <row r="2332" spans="1:2" x14ac:dyDescent="0.25">
      <c r="A2332" s="4" t="s">
        <v>2365</v>
      </c>
      <c r="B2332" s="4" t="s">
        <v>1701</v>
      </c>
    </row>
    <row r="2333" spans="1:2" x14ac:dyDescent="0.25">
      <c r="A2333" s="4" t="s">
        <v>2366</v>
      </c>
      <c r="B2333" s="4" t="s">
        <v>1701</v>
      </c>
    </row>
    <row r="2334" spans="1:2" x14ac:dyDescent="0.25">
      <c r="A2334" s="4" t="s">
        <v>2367</v>
      </c>
      <c r="B2334" s="4" t="s">
        <v>1701</v>
      </c>
    </row>
    <row r="2335" spans="1:2" x14ac:dyDescent="0.25">
      <c r="A2335" s="4" t="s">
        <v>2368</v>
      </c>
      <c r="B2335" s="4" t="s">
        <v>1701</v>
      </c>
    </row>
    <row r="2336" spans="1:2" x14ac:dyDescent="0.25">
      <c r="A2336" s="4" t="s">
        <v>2369</v>
      </c>
      <c r="B2336" s="4" t="s">
        <v>1701</v>
      </c>
    </row>
    <row r="2337" spans="1:2" x14ac:dyDescent="0.25">
      <c r="A2337" s="4" t="s">
        <v>2370</v>
      </c>
      <c r="B2337" s="4" t="s">
        <v>1703</v>
      </c>
    </row>
    <row r="2338" spans="1:2" x14ac:dyDescent="0.25">
      <c r="A2338" s="4" t="s">
        <v>2371</v>
      </c>
      <c r="B2338" s="4" t="s">
        <v>1703</v>
      </c>
    </row>
    <row r="2339" spans="1:2" x14ac:dyDescent="0.25">
      <c r="A2339" s="4" t="s">
        <v>2372</v>
      </c>
      <c r="B2339" s="4" t="s">
        <v>1703</v>
      </c>
    </row>
    <row r="2340" spans="1:2" x14ac:dyDescent="0.25">
      <c r="A2340" s="4" t="s">
        <v>2373</v>
      </c>
      <c r="B2340" s="4" t="s">
        <v>1703</v>
      </c>
    </row>
    <row r="2341" spans="1:2" x14ac:dyDescent="0.25">
      <c r="A2341" s="4" t="s">
        <v>2374</v>
      </c>
      <c r="B2341" s="4" t="s">
        <v>1703</v>
      </c>
    </row>
    <row r="2342" spans="1:2" x14ac:dyDescent="0.25">
      <c r="A2342" s="4" t="s">
        <v>2375</v>
      </c>
      <c r="B2342" s="4" t="s">
        <v>1701</v>
      </c>
    </row>
    <row r="2343" spans="1:2" x14ac:dyDescent="0.25">
      <c r="A2343" s="4" t="s">
        <v>2376</v>
      </c>
      <c r="B2343" s="4" t="s">
        <v>1701</v>
      </c>
    </row>
    <row r="2344" spans="1:2" x14ac:dyDescent="0.25">
      <c r="A2344" s="4" t="s">
        <v>2377</v>
      </c>
      <c r="B2344" s="4" t="s">
        <v>1701</v>
      </c>
    </row>
    <row r="2345" spans="1:2" x14ac:dyDescent="0.25">
      <c r="A2345" s="4" t="s">
        <v>2378</v>
      </c>
      <c r="B2345" s="4" t="s">
        <v>1701</v>
      </c>
    </row>
    <row r="2346" spans="1:2" x14ac:dyDescent="0.25">
      <c r="A2346" s="4" t="s">
        <v>2379</v>
      </c>
      <c r="B2346" s="4" t="s">
        <v>1701</v>
      </c>
    </row>
    <row r="2347" spans="1:2" x14ac:dyDescent="0.25">
      <c r="A2347" s="4" t="s">
        <v>2380</v>
      </c>
      <c r="B2347" s="4" t="s">
        <v>1701</v>
      </c>
    </row>
    <row r="2348" spans="1:2" x14ac:dyDescent="0.25">
      <c r="A2348" s="4" t="s">
        <v>2381</v>
      </c>
      <c r="B2348" s="4" t="s">
        <v>1701</v>
      </c>
    </row>
    <row r="2349" spans="1:2" x14ac:dyDescent="0.25">
      <c r="A2349" s="4" t="s">
        <v>2382</v>
      </c>
      <c r="B2349" s="4" t="s">
        <v>1701</v>
      </c>
    </row>
    <row r="2350" spans="1:2" x14ac:dyDescent="0.25">
      <c r="A2350" s="4" t="s">
        <v>2383</v>
      </c>
      <c r="B2350" s="4" t="s">
        <v>1701</v>
      </c>
    </row>
    <row r="2351" spans="1:2" x14ac:dyDescent="0.25">
      <c r="A2351" s="4" t="s">
        <v>2384</v>
      </c>
      <c r="B2351" s="4" t="s">
        <v>1701</v>
      </c>
    </row>
    <row r="2352" spans="1:2" x14ac:dyDescent="0.25">
      <c r="A2352" s="4" t="s">
        <v>2385</v>
      </c>
      <c r="B2352" s="4" t="s">
        <v>1701</v>
      </c>
    </row>
    <row r="2353" spans="1:2" x14ac:dyDescent="0.25">
      <c r="A2353" s="4" t="s">
        <v>2386</v>
      </c>
      <c r="B2353" s="4" t="s">
        <v>1701</v>
      </c>
    </row>
    <row r="2354" spans="1:2" x14ac:dyDescent="0.25">
      <c r="A2354" s="4" t="s">
        <v>2387</v>
      </c>
      <c r="B2354" s="4" t="s">
        <v>1701</v>
      </c>
    </row>
    <row r="2355" spans="1:2" x14ac:dyDescent="0.25">
      <c r="A2355" s="4" t="s">
        <v>2388</v>
      </c>
      <c r="B2355" s="4" t="s">
        <v>1701</v>
      </c>
    </row>
    <row r="2356" spans="1:2" x14ac:dyDescent="0.25">
      <c r="A2356" s="4" t="s">
        <v>2389</v>
      </c>
      <c r="B2356" s="4" t="s">
        <v>1701</v>
      </c>
    </row>
    <row r="2357" spans="1:2" x14ac:dyDescent="0.25">
      <c r="A2357" s="4" t="s">
        <v>2390</v>
      </c>
      <c r="B2357" s="4" t="s">
        <v>1701</v>
      </c>
    </row>
    <row r="2358" spans="1:2" x14ac:dyDescent="0.25">
      <c r="A2358" s="4" t="s">
        <v>2391</v>
      </c>
      <c r="B2358" s="4" t="s">
        <v>1703</v>
      </c>
    </row>
    <row r="2359" spans="1:2" x14ac:dyDescent="0.25">
      <c r="A2359" s="4" t="s">
        <v>2392</v>
      </c>
      <c r="B2359" s="4" t="s">
        <v>1703</v>
      </c>
    </row>
    <row r="2360" spans="1:2" x14ac:dyDescent="0.25">
      <c r="A2360" s="4" t="s">
        <v>2393</v>
      </c>
      <c r="B2360" s="4" t="s">
        <v>1703</v>
      </c>
    </row>
    <row r="2361" spans="1:2" x14ac:dyDescent="0.25">
      <c r="A2361" s="4" t="s">
        <v>2394</v>
      </c>
      <c r="B2361" s="4" t="s">
        <v>1703</v>
      </c>
    </row>
    <row r="2362" spans="1:2" x14ac:dyDescent="0.25">
      <c r="A2362" s="4" t="s">
        <v>2395</v>
      </c>
      <c r="B2362" s="4" t="s">
        <v>1700</v>
      </c>
    </row>
    <row r="2363" spans="1:2" x14ac:dyDescent="0.25">
      <c r="A2363" s="4" t="s">
        <v>2396</v>
      </c>
      <c r="B2363" s="4" t="s">
        <v>1700</v>
      </c>
    </row>
    <row r="2364" spans="1:2" x14ac:dyDescent="0.25">
      <c r="A2364" s="4" t="s">
        <v>2397</v>
      </c>
      <c r="B2364" s="4" t="s">
        <v>1700</v>
      </c>
    </row>
    <row r="2365" spans="1:2" x14ac:dyDescent="0.25">
      <c r="A2365" s="4" t="s">
        <v>2398</v>
      </c>
      <c r="B2365" s="4" t="s">
        <v>1700</v>
      </c>
    </row>
    <row r="2366" spans="1:2" x14ac:dyDescent="0.25">
      <c r="A2366" s="4" t="s">
        <v>2399</v>
      </c>
      <c r="B2366" s="4" t="s">
        <v>1700</v>
      </c>
    </row>
    <row r="2367" spans="1:2" x14ac:dyDescent="0.25">
      <c r="A2367" s="4" t="s">
        <v>2400</v>
      </c>
      <c r="B2367" s="4" t="s">
        <v>1700</v>
      </c>
    </row>
    <row r="2368" spans="1:2" x14ac:dyDescent="0.25">
      <c r="A2368" s="4" t="s">
        <v>2401</v>
      </c>
      <c r="B2368" s="4" t="s">
        <v>1700</v>
      </c>
    </row>
    <row r="2369" spans="1:2" x14ac:dyDescent="0.25">
      <c r="A2369" s="4" t="s">
        <v>2402</v>
      </c>
      <c r="B2369" s="4" t="s">
        <v>1703</v>
      </c>
    </row>
    <row r="2370" spans="1:2" x14ac:dyDescent="0.25">
      <c r="A2370" s="4" t="s">
        <v>2403</v>
      </c>
      <c r="B2370" s="4" t="s">
        <v>1703</v>
      </c>
    </row>
    <row r="2371" spans="1:2" x14ac:dyDescent="0.25">
      <c r="A2371" s="4" t="s">
        <v>2404</v>
      </c>
      <c r="B2371" s="4" t="s">
        <v>1703</v>
      </c>
    </row>
    <row r="2372" spans="1:2" x14ac:dyDescent="0.25">
      <c r="A2372" s="4" t="s">
        <v>2405</v>
      </c>
      <c r="B2372" s="4" t="s">
        <v>1703</v>
      </c>
    </row>
    <row r="2373" spans="1:2" x14ac:dyDescent="0.25">
      <c r="A2373" s="4" t="s">
        <v>2406</v>
      </c>
      <c r="B2373" s="4" t="s">
        <v>1703</v>
      </c>
    </row>
    <row r="2374" spans="1:2" x14ac:dyDescent="0.25">
      <c r="A2374" s="4" t="s">
        <v>2407</v>
      </c>
      <c r="B2374" s="4" t="s">
        <v>1703</v>
      </c>
    </row>
    <row r="2375" spans="1:2" x14ac:dyDescent="0.25">
      <c r="A2375" s="4" t="s">
        <v>2408</v>
      </c>
      <c r="B2375" s="4" t="s">
        <v>1703</v>
      </c>
    </row>
    <row r="2376" spans="1:2" x14ac:dyDescent="0.25">
      <c r="A2376" s="4" t="s">
        <v>2409</v>
      </c>
      <c r="B2376" s="4" t="s">
        <v>1703</v>
      </c>
    </row>
    <row r="2377" spans="1:2" x14ac:dyDescent="0.25">
      <c r="A2377" s="4" t="s">
        <v>2410</v>
      </c>
      <c r="B2377" s="4" t="s">
        <v>1703</v>
      </c>
    </row>
    <row r="2378" spans="1:2" x14ac:dyDescent="0.25">
      <c r="A2378" s="4" t="s">
        <v>2411</v>
      </c>
      <c r="B2378" s="4" t="s">
        <v>1703</v>
      </c>
    </row>
    <row r="2379" spans="1:2" x14ac:dyDescent="0.25">
      <c r="A2379" s="4" t="s">
        <v>2412</v>
      </c>
      <c r="B2379" s="4" t="s">
        <v>1703</v>
      </c>
    </row>
    <row r="2380" spans="1:2" x14ac:dyDescent="0.25">
      <c r="A2380" s="4" t="s">
        <v>2413</v>
      </c>
      <c r="B2380" s="4" t="s">
        <v>1703</v>
      </c>
    </row>
    <row r="2381" spans="1:2" x14ac:dyDescent="0.25">
      <c r="A2381" s="4" t="s">
        <v>2414</v>
      </c>
      <c r="B2381" s="4" t="s">
        <v>1703</v>
      </c>
    </row>
    <row r="2382" spans="1:2" x14ac:dyDescent="0.25">
      <c r="A2382" s="4" t="s">
        <v>2415</v>
      </c>
      <c r="B2382" s="4" t="s">
        <v>1703</v>
      </c>
    </row>
    <row r="2383" spans="1:2" x14ac:dyDescent="0.25">
      <c r="A2383" s="4" t="s">
        <v>2416</v>
      </c>
      <c r="B2383" s="4" t="s">
        <v>1703</v>
      </c>
    </row>
    <row r="2384" spans="1:2" x14ac:dyDescent="0.25">
      <c r="A2384" s="4" t="s">
        <v>2417</v>
      </c>
      <c r="B2384" s="4" t="s">
        <v>1703</v>
      </c>
    </row>
    <row r="2385" spans="1:2" x14ac:dyDescent="0.25">
      <c r="A2385" s="4" t="s">
        <v>2418</v>
      </c>
      <c r="B2385" s="4" t="s">
        <v>1703</v>
      </c>
    </row>
    <row r="2386" spans="1:2" x14ac:dyDescent="0.25">
      <c r="A2386" s="4" t="s">
        <v>2419</v>
      </c>
      <c r="B2386" s="4" t="s">
        <v>1703</v>
      </c>
    </row>
    <row r="2387" spans="1:2" x14ac:dyDescent="0.25">
      <c r="A2387" s="4" t="s">
        <v>2420</v>
      </c>
      <c r="B2387" s="4" t="s">
        <v>1703</v>
      </c>
    </row>
    <row r="2388" spans="1:2" x14ac:dyDescent="0.25">
      <c r="A2388" s="4" t="s">
        <v>2421</v>
      </c>
      <c r="B2388" s="4" t="s">
        <v>1703</v>
      </c>
    </row>
    <row r="2389" spans="1:2" x14ac:dyDescent="0.25">
      <c r="A2389" s="4" t="s">
        <v>2422</v>
      </c>
      <c r="B2389" s="4" t="s">
        <v>1703</v>
      </c>
    </row>
    <row r="2390" spans="1:2" x14ac:dyDescent="0.25">
      <c r="A2390" s="4" t="s">
        <v>2423</v>
      </c>
      <c r="B2390" s="4" t="s">
        <v>1703</v>
      </c>
    </row>
    <row r="2391" spans="1:2" x14ac:dyDescent="0.25">
      <c r="A2391" s="4" t="s">
        <v>2424</v>
      </c>
      <c r="B2391" s="4" t="s">
        <v>1703</v>
      </c>
    </row>
    <row r="2392" spans="1:2" x14ac:dyDescent="0.25">
      <c r="A2392" s="4" t="s">
        <v>2425</v>
      </c>
      <c r="B2392" s="4" t="s">
        <v>1703</v>
      </c>
    </row>
    <row r="2393" spans="1:2" x14ac:dyDescent="0.25">
      <c r="A2393" s="4" t="s">
        <v>2426</v>
      </c>
      <c r="B2393" s="4" t="s">
        <v>1703</v>
      </c>
    </row>
    <row r="2394" spans="1:2" x14ac:dyDescent="0.25">
      <c r="A2394" s="4" t="s">
        <v>2427</v>
      </c>
      <c r="B2394" s="4" t="s">
        <v>1703</v>
      </c>
    </row>
    <row r="2395" spans="1:2" x14ac:dyDescent="0.25">
      <c r="A2395" s="4" t="s">
        <v>2428</v>
      </c>
      <c r="B2395" s="4" t="s">
        <v>1703</v>
      </c>
    </row>
    <row r="2396" spans="1:2" x14ac:dyDescent="0.25">
      <c r="A2396" s="4" t="s">
        <v>2429</v>
      </c>
      <c r="B2396" s="4" t="s">
        <v>1703</v>
      </c>
    </row>
    <row r="2397" spans="1:2" x14ac:dyDescent="0.25">
      <c r="A2397" s="4" t="s">
        <v>2430</v>
      </c>
      <c r="B2397" s="4" t="s">
        <v>1703</v>
      </c>
    </row>
    <row r="2398" spans="1:2" x14ac:dyDescent="0.25">
      <c r="A2398" s="4" t="s">
        <v>2431</v>
      </c>
      <c r="B2398" s="4" t="s">
        <v>1703</v>
      </c>
    </row>
    <row r="2399" spans="1:2" x14ac:dyDescent="0.25">
      <c r="A2399" s="4" t="s">
        <v>2432</v>
      </c>
      <c r="B2399" s="4" t="s">
        <v>1703</v>
      </c>
    </row>
    <row r="2400" spans="1:2" x14ac:dyDescent="0.25">
      <c r="A2400" s="4" t="s">
        <v>2433</v>
      </c>
      <c r="B2400" s="4" t="s">
        <v>1703</v>
      </c>
    </row>
    <row r="2401" spans="1:2" x14ac:dyDescent="0.25">
      <c r="A2401" s="4" t="s">
        <v>2434</v>
      </c>
      <c r="B2401" s="4" t="s">
        <v>1703</v>
      </c>
    </row>
    <row r="2402" spans="1:2" x14ac:dyDescent="0.25">
      <c r="A2402" s="4" t="s">
        <v>2435</v>
      </c>
      <c r="B2402" s="4" t="s">
        <v>1703</v>
      </c>
    </row>
    <row r="2403" spans="1:2" x14ac:dyDescent="0.25">
      <c r="A2403" s="4" t="s">
        <v>2436</v>
      </c>
      <c r="B2403" s="4" t="s">
        <v>1703</v>
      </c>
    </row>
    <row r="2404" spans="1:2" x14ac:dyDescent="0.25">
      <c r="A2404" s="4" t="s">
        <v>2437</v>
      </c>
      <c r="B2404" s="4" t="s">
        <v>1703</v>
      </c>
    </row>
    <row r="2405" spans="1:2" x14ac:dyDescent="0.25">
      <c r="A2405" s="4" t="s">
        <v>2438</v>
      </c>
      <c r="B2405" s="4" t="s">
        <v>1703</v>
      </c>
    </row>
    <row r="2406" spans="1:2" x14ac:dyDescent="0.25">
      <c r="A2406" s="4" t="s">
        <v>2439</v>
      </c>
      <c r="B2406" s="4" t="s">
        <v>1703</v>
      </c>
    </row>
    <row r="2407" spans="1:2" x14ac:dyDescent="0.25">
      <c r="A2407" s="4" t="s">
        <v>2440</v>
      </c>
      <c r="B2407" s="4" t="s">
        <v>1703</v>
      </c>
    </row>
    <row r="2408" spans="1:2" x14ac:dyDescent="0.25">
      <c r="A2408" s="4" t="s">
        <v>2441</v>
      </c>
      <c r="B2408" s="4" t="s">
        <v>1703</v>
      </c>
    </row>
    <row r="2409" spans="1:2" x14ac:dyDescent="0.25">
      <c r="A2409" s="4" t="s">
        <v>2442</v>
      </c>
      <c r="B2409" s="4" t="s">
        <v>1703</v>
      </c>
    </row>
    <row r="2410" spans="1:2" x14ac:dyDescent="0.25">
      <c r="A2410" s="4" t="s">
        <v>2443</v>
      </c>
      <c r="B2410" s="4" t="s">
        <v>1703</v>
      </c>
    </row>
    <row r="2411" spans="1:2" x14ac:dyDescent="0.25">
      <c r="A2411" s="4" t="s">
        <v>2444</v>
      </c>
      <c r="B2411" s="4" t="s">
        <v>1703</v>
      </c>
    </row>
    <row r="2412" spans="1:2" x14ac:dyDescent="0.25">
      <c r="A2412" s="4" t="s">
        <v>2445</v>
      </c>
      <c r="B2412" s="4" t="s">
        <v>1703</v>
      </c>
    </row>
    <row r="2413" spans="1:2" x14ac:dyDescent="0.25">
      <c r="A2413" s="4" t="s">
        <v>2446</v>
      </c>
      <c r="B2413" s="4" t="s">
        <v>1703</v>
      </c>
    </row>
    <row r="2414" spans="1:2" x14ac:dyDescent="0.25">
      <c r="A2414" s="4" t="s">
        <v>2447</v>
      </c>
      <c r="B2414" s="4" t="s">
        <v>1703</v>
      </c>
    </row>
    <row r="2415" spans="1:2" x14ac:dyDescent="0.25">
      <c r="A2415" s="4" t="s">
        <v>2448</v>
      </c>
      <c r="B2415" s="4" t="s">
        <v>1703</v>
      </c>
    </row>
    <row r="2416" spans="1:2" x14ac:dyDescent="0.25">
      <c r="A2416" s="4" t="s">
        <v>2449</v>
      </c>
      <c r="B2416" s="4" t="s">
        <v>1703</v>
      </c>
    </row>
    <row r="2417" spans="1:2" x14ac:dyDescent="0.25">
      <c r="A2417" s="4" t="s">
        <v>2450</v>
      </c>
      <c r="B2417" s="4" t="s">
        <v>1703</v>
      </c>
    </row>
    <row r="2418" spans="1:2" x14ac:dyDescent="0.25">
      <c r="A2418" s="4" t="s">
        <v>2451</v>
      </c>
      <c r="B2418" s="4" t="s">
        <v>1703</v>
      </c>
    </row>
    <row r="2419" spans="1:2" x14ac:dyDescent="0.25">
      <c r="A2419" s="4" t="s">
        <v>2452</v>
      </c>
      <c r="B2419" s="4" t="s">
        <v>1703</v>
      </c>
    </row>
    <row r="2420" spans="1:2" x14ac:dyDescent="0.25">
      <c r="A2420" s="4" t="s">
        <v>2453</v>
      </c>
      <c r="B2420" s="4" t="s">
        <v>1703</v>
      </c>
    </row>
    <row r="2421" spans="1:2" x14ac:dyDescent="0.25">
      <c r="A2421" s="4" t="s">
        <v>2454</v>
      </c>
      <c r="B2421" s="4" t="s">
        <v>1700</v>
      </c>
    </row>
    <row r="2422" spans="1:2" x14ac:dyDescent="0.25">
      <c r="A2422" s="4" t="s">
        <v>2455</v>
      </c>
      <c r="B2422" s="4" t="s">
        <v>1700</v>
      </c>
    </row>
    <row r="2423" spans="1:2" x14ac:dyDescent="0.25">
      <c r="A2423" s="4" t="s">
        <v>2456</v>
      </c>
      <c r="B2423" s="4" t="s">
        <v>1700</v>
      </c>
    </row>
    <row r="2424" spans="1:2" x14ac:dyDescent="0.25">
      <c r="A2424" s="4" t="s">
        <v>2457</v>
      </c>
      <c r="B2424" s="4" t="s">
        <v>1700</v>
      </c>
    </row>
    <row r="2425" spans="1:2" x14ac:dyDescent="0.25">
      <c r="A2425" s="4" t="s">
        <v>2458</v>
      </c>
      <c r="B2425" s="4" t="s">
        <v>1700</v>
      </c>
    </row>
    <row r="2426" spans="1:2" x14ac:dyDescent="0.25">
      <c r="A2426" s="4" t="s">
        <v>2459</v>
      </c>
      <c r="B2426" s="4" t="s">
        <v>1700</v>
      </c>
    </row>
    <row r="2427" spans="1:2" x14ac:dyDescent="0.25">
      <c r="A2427" s="4" t="s">
        <v>2460</v>
      </c>
      <c r="B2427" s="4" t="s">
        <v>1701</v>
      </c>
    </row>
    <row r="2428" spans="1:2" x14ac:dyDescent="0.25">
      <c r="A2428" s="4" t="s">
        <v>2461</v>
      </c>
      <c r="B2428" s="4" t="s">
        <v>1703</v>
      </c>
    </row>
    <row r="2429" spans="1:2" x14ac:dyDescent="0.25">
      <c r="A2429" s="4" t="s">
        <v>2462</v>
      </c>
      <c r="B2429" s="4" t="s">
        <v>1703</v>
      </c>
    </row>
    <row r="2430" spans="1:2" x14ac:dyDescent="0.25">
      <c r="A2430" s="4" t="s">
        <v>2463</v>
      </c>
      <c r="B2430" s="4" t="s">
        <v>1703</v>
      </c>
    </row>
    <row r="2431" spans="1:2" x14ac:dyDescent="0.25">
      <c r="A2431" s="4" t="s">
        <v>2464</v>
      </c>
      <c r="B2431" s="4" t="s">
        <v>1703</v>
      </c>
    </row>
    <row r="2432" spans="1:2" x14ac:dyDescent="0.25">
      <c r="A2432" s="4" t="s">
        <v>2465</v>
      </c>
      <c r="B2432" s="4" t="s">
        <v>1703</v>
      </c>
    </row>
    <row r="2433" spans="1:2" x14ac:dyDescent="0.25">
      <c r="A2433" s="4" t="s">
        <v>2466</v>
      </c>
      <c r="B2433" s="4" t="s">
        <v>1703</v>
      </c>
    </row>
    <row r="2434" spans="1:2" x14ac:dyDescent="0.25">
      <c r="A2434" s="4" t="s">
        <v>2467</v>
      </c>
      <c r="B2434" s="4" t="s">
        <v>1703</v>
      </c>
    </row>
    <row r="2435" spans="1:2" x14ac:dyDescent="0.25">
      <c r="A2435" s="4" t="s">
        <v>2468</v>
      </c>
      <c r="B2435" s="4" t="s">
        <v>1703</v>
      </c>
    </row>
    <row r="2436" spans="1:2" x14ac:dyDescent="0.25">
      <c r="A2436" s="4" t="s">
        <v>2469</v>
      </c>
      <c r="B2436" s="4" t="s">
        <v>1703</v>
      </c>
    </row>
    <row r="2437" spans="1:2" x14ac:dyDescent="0.25">
      <c r="A2437" s="4" t="s">
        <v>2470</v>
      </c>
      <c r="B2437" s="4" t="s">
        <v>1703</v>
      </c>
    </row>
    <row r="2438" spans="1:2" x14ac:dyDescent="0.25">
      <c r="A2438" s="4" t="s">
        <v>2471</v>
      </c>
      <c r="B2438" s="4" t="s">
        <v>1703</v>
      </c>
    </row>
    <row r="2439" spans="1:2" x14ac:dyDescent="0.25">
      <c r="A2439" s="4" t="s">
        <v>2472</v>
      </c>
      <c r="B2439" s="4" t="s">
        <v>1703</v>
      </c>
    </row>
    <row r="2440" spans="1:2" x14ac:dyDescent="0.25">
      <c r="A2440" s="4" t="s">
        <v>2473</v>
      </c>
      <c r="B2440" s="4" t="s">
        <v>1703</v>
      </c>
    </row>
    <row r="2441" spans="1:2" x14ac:dyDescent="0.25">
      <c r="A2441" s="4" t="s">
        <v>2474</v>
      </c>
      <c r="B2441" s="4" t="s">
        <v>1891</v>
      </c>
    </row>
    <row r="2442" spans="1:2" x14ac:dyDescent="0.25">
      <c r="A2442" s="4" t="s">
        <v>2475</v>
      </c>
      <c r="B2442" s="4" t="s">
        <v>1891</v>
      </c>
    </row>
    <row r="2443" spans="1:2" x14ac:dyDescent="0.25">
      <c r="A2443" s="4" t="s">
        <v>2476</v>
      </c>
      <c r="B2443" s="4" t="s">
        <v>1700</v>
      </c>
    </row>
    <row r="2444" spans="1:2" x14ac:dyDescent="0.25">
      <c r="A2444" s="4" t="s">
        <v>2477</v>
      </c>
      <c r="B2444" s="4" t="s">
        <v>1891</v>
      </c>
    </row>
    <row r="2445" spans="1:2" x14ac:dyDescent="0.25">
      <c r="A2445" s="4" t="s">
        <v>2478</v>
      </c>
      <c r="B2445" s="4" t="s">
        <v>1700</v>
      </c>
    </row>
    <row r="2446" spans="1:2" x14ac:dyDescent="0.25">
      <c r="A2446" s="4" t="s">
        <v>2479</v>
      </c>
      <c r="B2446" s="4" t="s">
        <v>1700</v>
      </c>
    </row>
    <row r="2447" spans="1:2" x14ac:dyDescent="0.25">
      <c r="A2447" s="4" t="s">
        <v>2480</v>
      </c>
      <c r="B2447" s="4" t="s">
        <v>1700</v>
      </c>
    </row>
    <row r="2448" spans="1:2" x14ac:dyDescent="0.25">
      <c r="A2448" s="4" t="s">
        <v>2481</v>
      </c>
      <c r="B2448" s="4" t="s">
        <v>1891</v>
      </c>
    </row>
    <row r="2449" spans="1:2" x14ac:dyDescent="0.25">
      <c r="A2449" s="4" t="s">
        <v>2482</v>
      </c>
      <c r="B2449" s="4" t="s">
        <v>1700</v>
      </c>
    </row>
    <row r="2450" spans="1:2" x14ac:dyDescent="0.25">
      <c r="A2450" s="4" t="s">
        <v>2483</v>
      </c>
      <c r="B2450" s="4" t="s">
        <v>1700</v>
      </c>
    </row>
    <row r="2451" spans="1:2" x14ac:dyDescent="0.25">
      <c r="A2451" s="4" t="s">
        <v>2484</v>
      </c>
      <c r="B2451" s="4" t="s">
        <v>1891</v>
      </c>
    </row>
    <row r="2452" spans="1:2" x14ac:dyDescent="0.25">
      <c r="A2452" s="8" t="s">
        <v>2485</v>
      </c>
      <c r="B2452" s="8" t="s">
        <v>1700</v>
      </c>
    </row>
    <row r="2453" spans="1:2" x14ac:dyDescent="0.25">
      <c r="A2453" s="4" t="s">
        <v>2486</v>
      </c>
      <c r="B2453" s="4" t="s">
        <v>1891</v>
      </c>
    </row>
    <row r="2454" spans="1:2" x14ac:dyDescent="0.25">
      <c r="A2454" s="4" t="s">
        <v>2487</v>
      </c>
      <c r="B2454" s="4" t="s">
        <v>1700</v>
      </c>
    </row>
    <row r="2455" spans="1:2" x14ac:dyDescent="0.25">
      <c r="A2455" s="4" t="s">
        <v>2488</v>
      </c>
      <c r="B2455" s="4" t="s">
        <v>1700</v>
      </c>
    </row>
    <row r="2456" spans="1:2" x14ac:dyDescent="0.25">
      <c r="A2456" s="4" t="s">
        <v>2489</v>
      </c>
      <c r="B2456" s="4" t="s">
        <v>1700</v>
      </c>
    </row>
    <row r="2457" spans="1:2" x14ac:dyDescent="0.25">
      <c r="A2457" s="4" t="s">
        <v>2490</v>
      </c>
      <c r="B2457" s="4" t="s">
        <v>1891</v>
      </c>
    </row>
    <row r="2458" spans="1:2" x14ac:dyDescent="0.25">
      <c r="A2458" s="4" t="s">
        <v>2491</v>
      </c>
      <c r="B2458" s="4" t="s">
        <v>1700</v>
      </c>
    </row>
    <row r="2459" spans="1:2" x14ac:dyDescent="0.25">
      <c r="A2459" s="4" t="s">
        <v>2492</v>
      </c>
      <c r="B2459" s="4" t="s">
        <v>1700</v>
      </c>
    </row>
    <row r="2460" spans="1:2" x14ac:dyDescent="0.25">
      <c r="A2460" s="4" t="s">
        <v>2493</v>
      </c>
      <c r="B2460" s="4" t="s">
        <v>1700</v>
      </c>
    </row>
    <row r="2461" spans="1:2" x14ac:dyDescent="0.25">
      <c r="A2461" s="4" t="s">
        <v>2494</v>
      </c>
      <c r="B2461" s="4" t="s">
        <v>1700</v>
      </c>
    </row>
    <row r="2462" spans="1:2" x14ac:dyDescent="0.25">
      <c r="A2462" s="4" t="s">
        <v>2495</v>
      </c>
      <c r="B2462" s="4" t="s">
        <v>1891</v>
      </c>
    </row>
    <row r="2463" spans="1:2" x14ac:dyDescent="0.25">
      <c r="A2463" s="4" t="s">
        <v>2496</v>
      </c>
      <c r="B2463" s="4" t="s">
        <v>1891</v>
      </c>
    </row>
    <row r="2464" spans="1:2" x14ac:dyDescent="0.25">
      <c r="A2464" s="4" t="s">
        <v>2497</v>
      </c>
      <c r="B2464" s="4" t="s">
        <v>1891</v>
      </c>
    </row>
    <row r="2465" spans="1:2" x14ac:dyDescent="0.25">
      <c r="A2465" s="4" t="s">
        <v>2498</v>
      </c>
      <c r="B2465" s="4" t="s">
        <v>1891</v>
      </c>
    </row>
    <row r="2466" spans="1:2" x14ac:dyDescent="0.25">
      <c r="A2466" s="4" t="s">
        <v>2499</v>
      </c>
      <c r="B2466" s="4" t="s">
        <v>1891</v>
      </c>
    </row>
    <row r="2467" spans="1:2" x14ac:dyDescent="0.25">
      <c r="A2467" s="4" t="s">
        <v>2500</v>
      </c>
      <c r="B2467" s="4" t="s">
        <v>1891</v>
      </c>
    </row>
    <row r="2468" spans="1:2" x14ac:dyDescent="0.25">
      <c r="A2468" s="4" t="s">
        <v>2501</v>
      </c>
      <c r="B2468" s="4" t="s">
        <v>1891</v>
      </c>
    </row>
    <row r="2469" spans="1:2" x14ac:dyDescent="0.25">
      <c r="A2469" s="4" t="s">
        <v>2502</v>
      </c>
      <c r="B2469" s="4" t="s">
        <v>1891</v>
      </c>
    </row>
    <row r="2470" spans="1:2" x14ac:dyDescent="0.25">
      <c r="A2470" s="4" t="s">
        <v>2503</v>
      </c>
      <c r="B2470" s="4" t="s">
        <v>1891</v>
      </c>
    </row>
    <row r="2471" spans="1:2" x14ac:dyDescent="0.25">
      <c r="A2471" s="4" t="s">
        <v>2504</v>
      </c>
      <c r="B2471" s="4" t="s">
        <v>1891</v>
      </c>
    </row>
    <row r="2472" spans="1:2" x14ac:dyDescent="0.25">
      <c r="A2472" s="4" t="s">
        <v>2505</v>
      </c>
      <c r="B2472" s="4" t="s">
        <v>1891</v>
      </c>
    </row>
    <row r="2473" spans="1:2" x14ac:dyDescent="0.25">
      <c r="A2473" s="4" t="s">
        <v>2506</v>
      </c>
      <c r="B2473" s="4" t="s">
        <v>1700</v>
      </c>
    </row>
    <row r="2474" spans="1:2" x14ac:dyDescent="0.25">
      <c r="A2474" s="4" t="s">
        <v>2507</v>
      </c>
      <c r="B2474" s="4" t="s">
        <v>1700</v>
      </c>
    </row>
    <row r="2475" spans="1:2" x14ac:dyDescent="0.25">
      <c r="A2475" s="4" t="s">
        <v>2508</v>
      </c>
      <c r="B2475" s="4" t="s">
        <v>1701</v>
      </c>
    </row>
    <row r="2476" spans="1:2" x14ac:dyDescent="0.25">
      <c r="A2476" s="4" t="s">
        <v>2509</v>
      </c>
      <c r="B2476" s="4" t="s">
        <v>1701</v>
      </c>
    </row>
    <row r="2477" spans="1:2" x14ac:dyDescent="0.25">
      <c r="A2477" s="4" t="s">
        <v>2510</v>
      </c>
      <c r="B2477" s="4" t="s">
        <v>1701</v>
      </c>
    </row>
    <row r="2478" spans="1:2" x14ac:dyDescent="0.25">
      <c r="A2478" s="4" t="s">
        <v>2511</v>
      </c>
      <c r="B2478" s="4" t="s">
        <v>1701</v>
      </c>
    </row>
    <row r="2479" spans="1:2" x14ac:dyDescent="0.25">
      <c r="A2479" s="4" t="s">
        <v>2512</v>
      </c>
      <c r="B2479" s="4" t="s">
        <v>1701</v>
      </c>
    </row>
    <row r="2480" spans="1:2" x14ac:dyDescent="0.25">
      <c r="A2480" s="4" t="s">
        <v>2513</v>
      </c>
      <c r="B2480" s="4" t="s">
        <v>1701</v>
      </c>
    </row>
    <row r="2481" spans="1:2" x14ac:dyDescent="0.25">
      <c r="A2481" s="4" t="s">
        <v>2514</v>
      </c>
      <c r="B2481" s="4" t="s">
        <v>1701</v>
      </c>
    </row>
    <row r="2482" spans="1:2" x14ac:dyDescent="0.25">
      <c r="A2482" s="4" t="s">
        <v>2515</v>
      </c>
      <c r="B2482" s="4" t="s">
        <v>1701</v>
      </c>
    </row>
    <row r="2483" spans="1:2" x14ac:dyDescent="0.25">
      <c r="A2483" s="4" t="s">
        <v>2516</v>
      </c>
      <c r="B2483" s="4" t="s">
        <v>1701</v>
      </c>
    </row>
    <row r="2484" spans="1:2" x14ac:dyDescent="0.25">
      <c r="A2484" s="4" t="s">
        <v>2517</v>
      </c>
      <c r="B2484" s="4" t="s">
        <v>1701</v>
      </c>
    </row>
    <row r="2485" spans="1:2" x14ac:dyDescent="0.25">
      <c r="A2485" s="4" t="s">
        <v>2518</v>
      </c>
      <c r="B2485" s="4" t="s">
        <v>1701</v>
      </c>
    </row>
    <row r="2486" spans="1:2" x14ac:dyDescent="0.25">
      <c r="A2486" s="4" t="s">
        <v>2519</v>
      </c>
      <c r="B2486" s="4" t="s">
        <v>1701</v>
      </c>
    </row>
    <row r="2487" spans="1:2" x14ac:dyDescent="0.25">
      <c r="A2487" s="4" t="s">
        <v>2520</v>
      </c>
      <c r="B2487" s="4" t="s">
        <v>1701</v>
      </c>
    </row>
    <row r="2488" spans="1:2" x14ac:dyDescent="0.25">
      <c r="A2488" s="4" t="s">
        <v>2521</v>
      </c>
      <c r="B2488" s="4" t="s">
        <v>1701</v>
      </c>
    </row>
    <row r="2489" spans="1:2" x14ac:dyDescent="0.25">
      <c r="A2489" s="4" t="s">
        <v>2522</v>
      </c>
      <c r="B2489" s="4" t="s">
        <v>1701</v>
      </c>
    </row>
    <row r="2490" spans="1:2" x14ac:dyDescent="0.25">
      <c r="A2490" s="4" t="s">
        <v>2523</v>
      </c>
      <c r="B2490" s="4" t="s">
        <v>1701</v>
      </c>
    </row>
    <row r="2491" spans="1:2" x14ac:dyDescent="0.25">
      <c r="A2491" s="4" t="s">
        <v>2524</v>
      </c>
      <c r="B2491" s="4" t="s">
        <v>1701</v>
      </c>
    </row>
    <row r="2492" spans="1:2" x14ac:dyDescent="0.25">
      <c r="A2492" s="4" t="s">
        <v>2525</v>
      </c>
      <c r="B2492" s="4" t="s">
        <v>1701</v>
      </c>
    </row>
    <row r="2493" spans="1:2" x14ac:dyDescent="0.25">
      <c r="A2493" s="4" t="s">
        <v>2526</v>
      </c>
      <c r="B2493" s="4" t="s">
        <v>1701</v>
      </c>
    </row>
    <row r="2494" spans="1:2" x14ac:dyDescent="0.25">
      <c r="A2494" s="4" t="s">
        <v>2527</v>
      </c>
      <c r="B2494" s="4" t="s">
        <v>1701</v>
      </c>
    </row>
    <row r="2495" spans="1:2" x14ac:dyDescent="0.25">
      <c r="A2495" s="4" t="s">
        <v>2528</v>
      </c>
      <c r="B2495" s="4" t="s">
        <v>1701</v>
      </c>
    </row>
    <row r="2496" spans="1:2" x14ac:dyDescent="0.25">
      <c r="A2496" s="4" t="s">
        <v>2529</v>
      </c>
      <c r="B2496" s="4" t="s">
        <v>1701</v>
      </c>
    </row>
    <row r="2497" spans="1:2" x14ac:dyDescent="0.25">
      <c r="A2497" s="4" t="s">
        <v>2530</v>
      </c>
      <c r="B2497" s="4" t="s">
        <v>1701</v>
      </c>
    </row>
    <row r="2498" spans="1:2" x14ac:dyDescent="0.25">
      <c r="A2498" s="4" t="s">
        <v>2531</v>
      </c>
      <c r="B2498" s="4" t="s">
        <v>1701</v>
      </c>
    </row>
    <row r="2499" spans="1:2" x14ac:dyDescent="0.25">
      <c r="A2499" s="4" t="s">
        <v>2532</v>
      </c>
      <c r="B2499" s="4" t="s">
        <v>1701</v>
      </c>
    </row>
    <row r="2500" spans="1:2" x14ac:dyDescent="0.25">
      <c r="A2500" s="4" t="s">
        <v>2533</v>
      </c>
      <c r="B2500" s="4" t="s">
        <v>1701</v>
      </c>
    </row>
    <row r="2501" spans="1:2" x14ac:dyDescent="0.25">
      <c r="A2501" s="4" t="s">
        <v>2534</v>
      </c>
      <c r="B2501" s="4" t="s">
        <v>1701</v>
      </c>
    </row>
    <row r="2502" spans="1:2" x14ac:dyDescent="0.25">
      <c r="A2502" s="4" t="s">
        <v>2535</v>
      </c>
      <c r="B2502" s="4" t="s">
        <v>1701</v>
      </c>
    </row>
    <row r="2503" spans="1:2" x14ac:dyDescent="0.25">
      <c r="A2503" s="4" t="s">
        <v>2536</v>
      </c>
      <c r="B2503" s="4" t="s">
        <v>1701</v>
      </c>
    </row>
    <row r="2504" spans="1:2" x14ac:dyDescent="0.25">
      <c r="A2504" s="4" t="s">
        <v>2537</v>
      </c>
      <c r="B2504" s="4" t="s">
        <v>1701</v>
      </c>
    </row>
    <row r="2505" spans="1:2" x14ac:dyDescent="0.25">
      <c r="A2505" s="4" t="s">
        <v>2538</v>
      </c>
      <c r="B2505" s="4" t="s">
        <v>1701</v>
      </c>
    </row>
    <row r="2506" spans="1:2" x14ac:dyDescent="0.25">
      <c r="A2506" s="4" t="s">
        <v>2539</v>
      </c>
      <c r="B2506" s="4" t="s">
        <v>1701</v>
      </c>
    </row>
    <row r="2507" spans="1:2" x14ac:dyDescent="0.25">
      <c r="A2507" s="4" t="s">
        <v>2540</v>
      </c>
      <c r="B2507" s="4" t="s">
        <v>1701</v>
      </c>
    </row>
    <row r="2508" spans="1:2" x14ac:dyDescent="0.25">
      <c r="A2508" s="4" t="s">
        <v>2541</v>
      </c>
      <c r="B2508" s="4" t="s">
        <v>1701</v>
      </c>
    </row>
    <row r="2509" spans="1:2" x14ac:dyDescent="0.25">
      <c r="A2509" s="4" t="s">
        <v>2542</v>
      </c>
      <c r="B2509" s="4" t="s">
        <v>1701</v>
      </c>
    </row>
    <row r="2510" spans="1:2" x14ac:dyDescent="0.25">
      <c r="A2510" s="4" t="s">
        <v>2543</v>
      </c>
      <c r="B2510" s="4" t="s">
        <v>1701</v>
      </c>
    </row>
    <row r="2511" spans="1:2" x14ac:dyDescent="0.25">
      <c r="A2511" s="4" t="s">
        <v>2544</v>
      </c>
      <c r="B2511" s="4" t="s">
        <v>1701</v>
      </c>
    </row>
    <row r="2512" spans="1:2" x14ac:dyDescent="0.25">
      <c r="A2512" s="4" t="s">
        <v>2545</v>
      </c>
      <c r="B2512" s="4" t="s">
        <v>1701</v>
      </c>
    </row>
    <row r="2513" spans="1:2" x14ac:dyDescent="0.25">
      <c r="A2513" s="4" t="s">
        <v>2546</v>
      </c>
      <c r="B2513" s="4" t="s">
        <v>1701</v>
      </c>
    </row>
    <row r="2514" spans="1:2" x14ac:dyDescent="0.25">
      <c r="A2514" s="4" t="s">
        <v>2547</v>
      </c>
      <c r="B2514" s="4" t="s">
        <v>1701</v>
      </c>
    </row>
    <row r="2515" spans="1:2" x14ac:dyDescent="0.25">
      <c r="A2515" s="4" t="s">
        <v>2548</v>
      </c>
      <c r="B2515" s="4" t="s">
        <v>1701</v>
      </c>
    </row>
    <row r="2516" spans="1:2" x14ac:dyDescent="0.25">
      <c r="A2516" s="4" t="s">
        <v>2549</v>
      </c>
      <c r="B2516" s="4" t="s">
        <v>1701</v>
      </c>
    </row>
    <row r="2517" spans="1:2" x14ac:dyDescent="0.25">
      <c r="A2517" s="4" t="s">
        <v>2550</v>
      </c>
      <c r="B2517" s="4" t="s">
        <v>1701</v>
      </c>
    </row>
    <row r="2518" spans="1:2" x14ac:dyDescent="0.25">
      <c r="A2518" s="4" t="s">
        <v>2551</v>
      </c>
      <c r="B2518" s="4" t="s">
        <v>1701</v>
      </c>
    </row>
    <row r="2519" spans="1:2" x14ac:dyDescent="0.25">
      <c r="A2519" s="4" t="s">
        <v>2552</v>
      </c>
      <c r="B2519" s="4" t="s">
        <v>1701</v>
      </c>
    </row>
    <row r="2520" spans="1:2" x14ac:dyDescent="0.25">
      <c r="A2520" s="4" t="s">
        <v>2553</v>
      </c>
      <c r="B2520" s="4" t="s">
        <v>1701</v>
      </c>
    </row>
    <row r="2521" spans="1:2" x14ac:dyDescent="0.25">
      <c r="A2521" s="4" t="s">
        <v>2554</v>
      </c>
      <c r="B2521" s="4" t="s">
        <v>1701</v>
      </c>
    </row>
    <row r="2522" spans="1:2" x14ac:dyDescent="0.25">
      <c r="A2522" s="4" t="s">
        <v>2555</v>
      </c>
      <c r="B2522" s="4" t="s">
        <v>1701</v>
      </c>
    </row>
    <row r="2523" spans="1:2" x14ac:dyDescent="0.25">
      <c r="A2523" s="4" t="s">
        <v>2556</v>
      </c>
      <c r="B2523" s="4" t="s">
        <v>1701</v>
      </c>
    </row>
    <row r="2524" spans="1:2" x14ac:dyDescent="0.25">
      <c r="A2524" s="4" t="s">
        <v>2557</v>
      </c>
      <c r="B2524" s="4" t="s">
        <v>1701</v>
      </c>
    </row>
    <row r="2525" spans="1:2" x14ac:dyDescent="0.25">
      <c r="A2525" s="4" t="s">
        <v>2558</v>
      </c>
      <c r="B2525" s="4" t="s">
        <v>1701</v>
      </c>
    </row>
    <row r="2526" spans="1:2" x14ac:dyDescent="0.25">
      <c r="A2526" s="4" t="s">
        <v>2559</v>
      </c>
      <c r="B2526" s="4" t="s">
        <v>1701</v>
      </c>
    </row>
    <row r="2527" spans="1:2" x14ac:dyDescent="0.25">
      <c r="A2527" s="4" t="s">
        <v>2560</v>
      </c>
      <c r="B2527" s="4" t="s">
        <v>1701</v>
      </c>
    </row>
    <row r="2528" spans="1:2" x14ac:dyDescent="0.25">
      <c r="A2528" s="4" t="s">
        <v>2561</v>
      </c>
      <c r="B2528" s="4" t="s">
        <v>1700</v>
      </c>
    </row>
    <row r="2529" spans="1:2" x14ac:dyDescent="0.25">
      <c r="A2529" s="4" t="s">
        <v>2562</v>
      </c>
      <c r="B2529" s="4" t="s">
        <v>1700</v>
      </c>
    </row>
    <row r="2530" spans="1:2" x14ac:dyDescent="0.25">
      <c r="A2530" s="4" t="s">
        <v>2563</v>
      </c>
      <c r="B2530" s="4" t="s">
        <v>1700</v>
      </c>
    </row>
    <row r="2531" spans="1:2" x14ac:dyDescent="0.25">
      <c r="A2531" s="4" t="s">
        <v>2564</v>
      </c>
      <c r="B2531" s="4" t="s">
        <v>1700</v>
      </c>
    </row>
    <row r="2532" spans="1:2" x14ac:dyDescent="0.25">
      <c r="A2532" s="4" t="s">
        <v>2565</v>
      </c>
      <c r="B2532" s="4" t="s">
        <v>1700</v>
      </c>
    </row>
    <row r="2533" spans="1:2" x14ac:dyDescent="0.25">
      <c r="A2533" s="4" t="s">
        <v>2566</v>
      </c>
      <c r="B2533" s="4" t="s">
        <v>1700</v>
      </c>
    </row>
    <row r="2534" spans="1:2" x14ac:dyDescent="0.25">
      <c r="A2534" s="4" t="s">
        <v>2567</v>
      </c>
      <c r="B2534" s="4" t="s">
        <v>1700</v>
      </c>
    </row>
    <row r="2535" spans="1:2" x14ac:dyDescent="0.25">
      <c r="A2535" s="4" t="s">
        <v>2568</v>
      </c>
      <c r="B2535" s="4" t="s">
        <v>1700</v>
      </c>
    </row>
    <row r="2536" spans="1:2" x14ac:dyDescent="0.25">
      <c r="A2536" s="4" t="s">
        <v>2569</v>
      </c>
      <c r="B2536" s="4" t="s">
        <v>1700</v>
      </c>
    </row>
    <row r="2537" spans="1:2" x14ac:dyDescent="0.25">
      <c r="A2537" s="4" t="s">
        <v>2570</v>
      </c>
      <c r="B2537" s="4" t="s">
        <v>1700</v>
      </c>
    </row>
    <row r="2538" spans="1:2" x14ac:dyDescent="0.25">
      <c r="A2538" s="4" t="s">
        <v>2571</v>
      </c>
      <c r="B2538" s="4" t="s">
        <v>1700</v>
      </c>
    </row>
    <row r="2539" spans="1:2" x14ac:dyDescent="0.25">
      <c r="A2539" s="4" t="s">
        <v>2572</v>
      </c>
      <c r="B2539" s="4" t="s">
        <v>1700</v>
      </c>
    </row>
    <row r="2540" spans="1:2" x14ac:dyDescent="0.25">
      <c r="A2540" s="4" t="s">
        <v>2573</v>
      </c>
      <c r="B2540" s="4" t="s">
        <v>1700</v>
      </c>
    </row>
    <row r="2541" spans="1:2" x14ac:dyDescent="0.25">
      <c r="A2541" s="4" t="s">
        <v>2574</v>
      </c>
      <c r="B2541" s="4" t="s">
        <v>1700</v>
      </c>
    </row>
    <row r="2542" spans="1:2" x14ac:dyDescent="0.25">
      <c r="A2542" s="4" t="s">
        <v>2575</v>
      </c>
      <c r="B2542" s="4" t="s">
        <v>1700</v>
      </c>
    </row>
    <row r="2543" spans="1:2" x14ac:dyDescent="0.25">
      <c r="A2543" s="4" t="s">
        <v>2576</v>
      </c>
      <c r="B2543" s="4" t="s">
        <v>1700</v>
      </c>
    </row>
    <row r="2544" spans="1:2" x14ac:dyDescent="0.25">
      <c r="A2544" s="4" t="s">
        <v>2577</v>
      </c>
      <c r="B2544" s="4" t="s">
        <v>1700</v>
      </c>
    </row>
    <row r="2545" spans="1:2" x14ac:dyDescent="0.25">
      <c r="A2545" s="4" t="s">
        <v>2578</v>
      </c>
      <c r="B2545" s="4" t="s">
        <v>1700</v>
      </c>
    </row>
    <row r="2546" spans="1:2" x14ac:dyDescent="0.25">
      <c r="A2546" s="4" t="s">
        <v>2579</v>
      </c>
      <c r="B2546" s="4" t="s">
        <v>1700</v>
      </c>
    </row>
    <row r="2547" spans="1:2" x14ac:dyDescent="0.25">
      <c r="A2547" s="4" t="s">
        <v>2580</v>
      </c>
      <c r="B2547" s="4" t="s">
        <v>1700</v>
      </c>
    </row>
    <row r="2548" spans="1:2" x14ac:dyDescent="0.25">
      <c r="A2548" s="4" t="s">
        <v>2581</v>
      </c>
      <c r="B2548" s="4" t="s">
        <v>1700</v>
      </c>
    </row>
    <row r="2549" spans="1:2" x14ac:dyDescent="0.25">
      <c r="A2549" s="4" t="s">
        <v>2582</v>
      </c>
      <c r="B2549" s="4" t="s">
        <v>1700</v>
      </c>
    </row>
    <row r="2550" spans="1:2" x14ac:dyDescent="0.25">
      <c r="A2550" s="4" t="s">
        <v>2583</v>
      </c>
      <c r="B2550" s="4" t="s">
        <v>1700</v>
      </c>
    </row>
    <row r="2551" spans="1:2" x14ac:dyDescent="0.25">
      <c r="A2551" s="4" t="s">
        <v>2584</v>
      </c>
      <c r="B2551" s="4" t="s">
        <v>1700</v>
      </c>
    </row>
    <row r="2552" spans="1:2" x14ac:dyDescent="0.25">
      <c r="A2552" s="4" t="s">
        <v>2585</v>
      </c>
      <c r="B2552" s="4" t="s">
        <v>1700</v>
      </c>
    </row>
    <row r="2553" spans="1:2" x14ac:dyDescent="0.25">
      <c r="A2553" s="4" t="s">
        <v>2586</v>
      </c>
      <c r="B2553" s="4" t="s">
        <v>1700</v>
      </c>
    </row>
    <row r="2554" spans="1:2" x14ac:dyDescent="0.25">
      <c r="A2554" s="4" t="s">
        <v>2587</v>
      </c>
      <c r="B2554" s="4" t="s">
        <v>1700</v>
      </c>
    </row>
    <row r="2555" spans="1:2" x14ac:dyDescent="0.25">
      <c r="A2555" s="4" t="s">
        <v>2588</v>
      </c>
      <c r="B2555" s="4" t="s">
        <v>1700</v>
      </c>
    </row>
    <row r="2556" spans="1:2" x14ac:dyDescent="0.25">
      <c r="A2556" s="4" t="s">
        <v>2589</v>
      </c>
      <c r="B2556" s="4" t="s">
        <v>1700</v>
      </c>
    </row>
    <row r="2557" spans="1:2" x14ac:dyDescent="0.25">
      <c r="A2557" s="4" t="s">
        <v>2590</v>
      </c>
      <c r="B2557" s="4" t="s">
        <v>1700</v>
      </c>
    </row>
    <row r="2558" spans="1:2" x14ac:dyDescent="0.25">
      <c r="A2558" s="4" t="s">
        <v>2591</v>
      </c>
      <c r="B2558" s="4" t="s">
        <v>1700</v>
      </c>
    </row>
    <row r="2559" spans="1:2" x14ac:dyDescent="0.25">
      <c r="A2559" s="4" t="s">
        <v>2592</v>
      </c>
      <c r="B2559" s="4" t="s">
        <v>1700</v>
      </c>
    </row>
    <row r="2560" spans="1:2" x14ac:dyDescent="0.25">
      <c r="A2560" s="4" t="s">
        <v>2593</v>
      </c>
      <c r="B2560" s="4" t="s">
        <v>1700</v>
      </c>
    </row>
    <row r="2561" spans="1:2" x14ac:dyDescent="0.25">
      <c r="A2561" s="4" t="s">
        <v>2594</v>
      </c>
      <c r="B2561" s="4" t="s">
        <v>1700</v>
      </c>
    </row>
    <row r="2562" spans="1:2" x14ac:dyDescent="0.25">
      <c r="A2562" s="4" t="s">
        <v>2595</v>
      </c>
      <c r="B2562" s="4" t="s">
        <v>1700</v>
      </c>
    </row>
    <row r="2563" spans="1:2" x14ac:dyDescent="0.25">
      <c r="A2563" s="4" t="s">
        <v>2596</v>
      </c>
      <c r="B2563" s="4" t="s">
        <v>1891</v>
      </c>
    </row>
    <row r="2564" spans="1:2" x14ac:dyDescent="0.25">
      <c r="A2564" s="4" t="s">
        <v>1704</v>
      </c>
      <c r="B2564" s="4" t="s">
        <v>1891</v>
      </c>
    </row>
    <row r="2565" spans="1:2" x14ac:dyDescent="0.25">
      <c r="A2565" s="4" t="s">
        <v>2597</v>
      </c>
      <c r="B2565" s="4" t="s">
        <v>1891</v>
      </c>
    </row>
    <row r="2566" spans="1:2" x14ac:dyDescent="0.25">
      <c r="A2566" s="4" t="s">
        <v>2598</v>
      </c>
      <c r="B2566" s="4" t="s">
        <v>1891</v>
      </c>
    </row>
    <row r="2567" spans="1:2" x14ac:dyDescent="0.25">
      <c r="A2567" s="4" t="s">
        <v>2599</v>
      </c>
      <c r="B2567" s="4" t="s">
        <v>1891</v>
      </c>
    </row>
    <row r="2568" spans="1:2" x14ac:dyDescent="0.25">
      <c r="A2568" s="4" t="s">
        <v>2600</v>
      </c>
      <c r="B2568" s="4" t="s">
        <v>1891</v>
      </c>
    </row>
    <row r="2569" spans="1:2" x14ac:dyDescent="0.25">
      <c r="A2569" s="4" t="s">
        <v>1810</v>
      </c>
      <c r="B2569" s="4" t="s">
        <v>1891</v>
      </c>
    </row>
    <row r="2570" spans="1:2" x14ac:dyDescent="0.25">
      <c r="A2570" s="4" t="s">
        <v>2601</v>
      </c>
      <c r="B2570" s="4" t="s">
        <v>1891</v>
      </c>
    </row>
    <row r="2571" spans="1:2" x14ac:dyDescent="0.25">
      <c r="A2571" s="4" t="s">
        <v>2602</v>
      </c>
      <c r="B2571" s="4" t="s">
        <v>1891</v>
      </c>
    </row>
    <row r="2572" spans="1:2" x14ac:dyDescent="0.25">
      <c r="A2572" s="4" t="s">
        <v>2603</v>
      </c>
      <c r="B2572" s="4" t="s">
        <v>1891</v>
      </c>
    </row>
    <row r="2573" spans="1:2" x14ac:dyDescent="0.25">
      <c r="A2573" s="4" t="s">
        <v>2604</v>
      </c>
      <c r="B2573" s="4" t="s">
        <v>1891</v>
      </c>
    </row>
    <row r="2574" spans="1:2" x14ac:dyDescent="0.25">
      <c r="A2574" s="4" t="s">
        <v>2605</v>
      </c>
      <c r="B2574" s="4" t="s">
        <v>1891</v>
      </c>
    </row>
    <row r="2575" spans="1:2" x14ac:dyDescent="0.25">
      <c r="A2575" s="4" t="s">
        <v>2606</v>
      </c>
      <c r="B2575" s="4" t="s">
        <v>1891</v>
      </c>
    </row>
    <row r="2576" spans="1:2" x14ac:dyDescent="0.25">
      <c r="A2576" s="4" t="s">
        <v>2607</v>
      </c>
      <c r="B2576" s="4" t="s">
        <v>1891</v>
      </c>
    </row>
    <row r="2577" spans="1:2" x14ac:dyDescent="0.25">
      <c r="A2577" s="4" t="s">
        <v>2608</v>
      </c>
      <c r="B2577" s="4" t="s">
        <v>1891</v>
      </c>
    </row>
    <row r="2578" spans="1:2" x14ac:dyDescent="0.25">
      <c r="A2578" s="4" t="s">
        <v>2609</v>
      </c>
      <c r="B2578" s="4" t="s">
        <v>1703</v>
      </c>
    </row>
    <row r="2579" spans="1:2" x14ac:dyDescent="0.25">
      <c r="A2579" s="4" t="s">
        <v>2610</v>
      </c>
      <c r="B2579" s="4" t="s">
        <v>1703</v>
      </c>
    </row>
    <row r="2580" spans="1:2" x14ac:dyDescent="0.25">
      <c r="A2580" s="4" t="s">
        <v>2611</v>
      </c>
      <c r="B2580" s="4" t="s">
        <v>1703</v>
      </c>
    </row>
    <row r="2581" spans="1:2" x14ac:dyDescent="0.25">
      <c r="A2581" s="4" t="s">
        <v>2612</v>
      </c>
      <c r="B2581" s="4" t="s">
        <v>1703</v>
      </c>
    </row>
    <row r="2582" spans="1:2" x14ac:dyDescent="0.25">
      <c r="A2582" s="4" t="s">
        <v>2613</v>
      </c>
      <c r="B2582" s="4" t="s">
        <v>1703</v>
      </c>
    </row>
    <row r="2583" spans="1:2" x14ac:dyDescent="0.25">
      <c r="A2583" s="4" t="s">
        <v>2614</v>
      </c>
      <c r="B2583" s="4" t="s">
        <v>1703</v>
      </c>
    </row>
    <row r="2584" spans="1:2" x14ac:dyDescent="0.25">
      <c r="A2584" s="4" t="s">
        <v>2615</v>
      </c>
      <c r="B2584" s="4" t="s">
        <v>1703</v>
      </c>
    </row>
    <row r="2585" spans="1:2" x14ac:dyDescent="0.25">
      <c r="A2585" s="4" t="s">
        <v>2616</v>
      </c>
      <c r="B2585" s="4" t="s">
        <v>1703</v>
      </c>
    </row>
    <row r="2586" spans="1:2" x14ac:dyDescent="0.25">
      <c r="A2586" s="4" t="s">
        <v>2617</v>
      </c>
      <c r="B2586" s="4" t="s">
        <v>1703</v>
      </c>
    </row>
    <row r="2587" spans="1:2" x14ac:dyDescent="0.25">
      <c r="A2587" s="4" t="s">
        <v>2618</v>
      </c>
      <c r="B2587" s="4" t="s">
        <v>1703</v>
      </c>
    </row>
    <row r="2588" spans="1:2" x14ac:dyDescent="0.25">
      <c r="A2588" s="4" t="s">
        <v>2619</v>
      </c>
      <c r="B2588" s="4" t="s">
        <v>1703</v>
      </c>
    </row>
    <row r="2589" spans="1:2" x14ac:dyDescent="0.25">
      <c r="A2589" s="4" t="s">
        <v>2620</v>
      </c>
      <c r="B2589" s="4" t="s">
        <v>1703</v>
      </c>
    </row>
    <row r="2590" spans="1:2" x14ac:dyDescent="0.25">
      <c r="A2590" s="4" t="s">
        <v>2621</v>
      </c>
      <c r="B2590" s="4" t="s">
        <v>1703</v>
      </c>
    </row>
    <row r="2591" spans="1:2" x14ac:dyDescent="0.25">
      <c r="A2591" s="4" t="s">
        <v>2622</v>
      </c>
      <c r="B2591" s="4" t="s">
        <v>1703</v>
      </c>
    </row>
    <row r="2592" spans="1:2" x14ac:dyDescent="0.25">
      <c r="A2592" s="4" t="s">
        <v>2623</v>
      </c>
      <c r="B2592" s="4" t="s">
        <v>1703</v>
      </c>
    </row>
    <row r="2593" spans="1:2" x14ac:dyDescent="0.25">
      <c r="A2593" s="4" t="s">
        <v>2624</v>
      </c>
      <c r="B2593" s="4" t="s">
        <v>1703</v>
      </c>
    </row>
    <row r="2594" spans="1:2" x14ac:dyDescent="0.25">
      <c r="A2594" s="4" t="s">
        <v>2625</v>
      </c>
      <c r="B2594" s="4" t="s">
        <v>1703</v>
      </c>
    </row>
    <row r="2595" spans="1:2" x14ac:dyDescent="0.25">
      <c r="A2595" s="4" t="s">
        <v>2626</v>
      </c>
      <c r="B2595" s="4" t="s">
        <v>1700</v>
      </c>
    </row>
    <row r="2596" spans="1:2" x14ac:dyDescent="0.25">
      <c r="A2596" s="4" t="s">
        <v>2627</v>
      </c>
      <c r="B2596" s="4" t="s">
        <v>1701</v>
      </c>
    </row>
    <row r="2597" spans="1:2" x14ac:dyDescent="0.25">
      <c r="A2597" s="4" t="s">
        <v>2628</v>
      </c>
      <c r="B2597" s="4" t="s">
        <v>1701</v>
      </c>
    </row>
    <row r="2598" spans="1:2" x14ac:dyDescent="0.25">
      <c r="A2598" s="4" t="s">
        <v>2629</v>
      </c>
      <c r="B2598" s="4" t="s">
        <v>1701</v>
      </c>
    </row>
    <row r="2599" spans="1:2" x14ac:dyDescent="0.25">
      <c r="A2599" s="4" t="s">
        <v>2630</v>
      </c>
      <c r="B2599" s="4" t="s">
        <v>1700</v>
      </c>
    </row>
    <row r="2600" spans="1:2" x14ac:dyDescent="0.25">
      <c r="A2600" s="4" t="s">
        <v>2631</v>
      </c>
      <c r="B2600" s="4" t="s">
        <v>1700</v>
      </c>
    </row>
    <row r="2601" spans="1:2" x14ac:dyDescent="0.25">
      <c r="A2601" s="4" t="s">
        <v>2632</v>
      </c>
      <c r="B2601" s="4" t="s">
        <v>1700</v>
      </c>
    </row>
    <row r="2602" spans="1:2" x14ac:dyDescent="0.25">
      <c r="A2602" s="4" t="s">
        <v>2633</v>
      </c>
      <c r="B2602" s="4" t="s">
        <v>1700</v>
      </c>
    </row>
    <row r="2603" spans="1:2" x14ac:dyDescent="0.25">
      <c r="A2603" s="4" t="s">
        <v>2634</v>
      </c>
      <c r="B2603" s="4" t="s">
        <v>1700</v>
      </c>
    </row>
    <row r="2604" spans="1:2" x14ac:dyDescent="0.25">
      <c r="A2604" s="4" t="s">
        <v>2635</v>
      </c>
      <c r="B2604" s="4" t="s">
        <v>1700</v>
      </c>
    </row>
    <row r="2605" spans="1:2" x14ac:dyDescent="0.25">
      <c r="A2605" s="4" t="s">
        <v>2636</v>
      </c>
      <c r="B2605" s="4" t="s">
        <v>1700</v>
      </c>
    </row>
    <row r="2606" spans="1:2" x14ac:dyDescent="0.25">
      <c r="A2606" s="4" t="s">
        <v>2637</v>
      </c>
      <c r="B2606" s="4" t="s">
        <v>1701</v>
      </c>
    </row>
    <row r="2607" spans="1:2" x14ac:dyDescent="0.25">
      <c r="A2607" s="4" t="s">
        <v>2638</v>
      </c>
      <c r="B2607" s="4" t="s">
        <v>1701</v>
      </c>
    </row>
    <row r="2608" spans="1:2" x14ac:dyDescent="0.25">
      <c r="A2608" s="4" t="s">
        <v>2639</v>
      </c>
      <c r="B2608" s="4" t="s">
        <v>1701</v>
      </c>
    </row>
    <row r="2609" spans="1:2" x14ac:dyDescent="0.25">
      <c r="A2609" s="4" t="s">
        <v>2640</v>
      </c>
      <c r="B2609" s="4" t="s">
        <v>1701</v>
      </c>
    </row>
    <row r="2610" spans="1:2" x14ac:dyDescent="0.25">
      <c r="A2610" s="4" t="s">
        <v>2641</v>
      </c>
      <c r="B2610" s="4" t="s">
        <v>1701</v>
      </c>
    </row>
    <row r="2611" spans="1:2" x14ac:dyDescent="0.25">
      <c r="A2611" s="4" t="s">
        <v>2642</v>
      </c>
      <c r="B2611" s="4" t="s">
        <v>1701</v>
      </c>
    </row>
    <row r="2612" spans="1:2" x14ac:dyDescent="0.25">
      <c r="A2612" s="4" t="s">
        <v>2643</v>
      </c>
      <c r="B2612" s="4" t="s">
        <v>1701</v>
      </c>
    </row>
    <row r="2613" spans="1:2" x14ac:dyDescent="0.25">
      <c r="A2613" s="4" t="s">
        <v>2644</v>
      </c>
      <c r="B2613" s="4" t="s">
        <v>1700</v>
      </c>
    </row>
    <row r="2614" spans="1:2" x14ac:dyDescent="0.25">
      <c r="A2614" s="4" t="s">
        <v>2645</v>
      </c>
      <c r="B2614" s="4" t="s">
        <v>1700</v>
      </c>
    </row>
    <row r="2615" spans="1:2" x14ac:dyDescent="0.25">
      <c r="A2615" s="4" t="s">
        <v>2646</v>
      </c>
      <c r="B2615" s="4" t="s">
        <v>1700</v>
      </c>
    </row>
    <row r="2616" spans="1:2" x14ac:dyDescent="0.25">
      <c r="A2616" s="4" t="s">
        <v>2647</v>
      </c>
      <c r="B2616" s="4" t="s">
        <v>1700</v>
      </c>
    </row>
    <row r="2617" spans="1:2" x14ac:dyDescent="0.25">
      <c r="A2617" s="4" t="s">
        <v>2648</v>
      </c>
      <c r="B2617" s="4" t="s">
        <v>1700</v>
      </c>
    </row>
    <row r="2618" spans="1:2" x14ac:dyDescent="0.25">
      <c r="A2618" s="4" t="s">
        <v>2649</v>
      </c>
      <c r="B2618" s="4" t="s">
        <v>1700</v>
      </c>
    </row>
    <row r="2619" spans="1:2" x14ac:dyDescent="0.25">
      <c r="A2619" s="4" t="s">
        <v>2650</v>
      </c>
      <c r="B2619" s="4" t="s">
        <v>1700</v>
      </c>
    </row>
    <row r="2620" spans="1:2" x14ac:dyDescent="0.25">
      <c r="A2620" s="4" t="s">
        <v>2651</v>
      </c>
      <c r="B2620" s="4" t="s">
        <v>1700</v>
      </c>
    </row>
    <row r="2621" spans="1:2" x14ac:dyDescent="0.25">
      <c r="A2621" s="4" t="s">
        <v>2652</v>
      </c>
      <c r="B2621" s="4" t="s">
        <v>1700</v>
      </c>
    </row>
    <row r="2622" spans="1:2" x14ac:dyDescent="0.25">
      <c r="A2622" s="4" t="s">
        <v>2653</v>
      </c>
      <c r="B2622" s="4" t="s">
        <v>1700</v>
      </c>
    </row>
    <row r="2623" spans="1:2" x14ac:dyDescent="0.25">
      <c r="A2623" s="4" t="s">
        <v>2654</v>
      </c>
      <c r="B2623" s="4" t="s">
        <v>1700</v>
      </c>
    </row>
    <row r="2624" spans="1:2" x14ac:dyDescent="0.25">
      <c r="A2624" s="4" t="s">
        <v>2655</v>
      </c>
      <c r="B2624" s="4" t="s">
        <v>1700</v>
      </c>
    </row>
    <row r="2625" spans="1:2" x14ac:dyDescent="0.25">
      <c r="A2625" s="4" t="s">
        <v>2656</v>
      </c>
      <c r="B2625" s="4" t="s">
        <v>1700</v>
      </c>
    </row>
    <row r="2626" spans="1:2" x14ac:dyDescent="0.25">
      <c r="A2626" s="4" t="s">
        <v>2657</v>
      </c>
      <c r="B2626" s="4" t="s">
        <v>1700</v>
      </c>
    </row>
    <row r="2627" spans="1:2" x14ac:dyDescent="0.25">
      <c r="A2627" s="4" t="s">
        <v>2658</v>
      </c>
      <c r="B2627" s="4" t="s">
        <v>1700</v>
      </c>
    </row>
    <row r="2628" spans="1:2" x14ac:dyDescent="0.25">
      <c r="A2628" s="4" t="s">
        <v>2659</v>
      </c>
      <c r="B2628" s="4" t="s">
        <v>1700</v>
      </c>
    </row>
    <row r="2629" spans="1:2" x14ac:dyDescent="0.25">
      <c r="A2629" s="4" t="s">
        <v>2660</v>
      </c>
      <c r="B2629" s="4" t="s">
        <v>1700</v>
      </c>
    </row>
    <row r="2630" spans="1:2" x14ac:dyDescent="0.25">
      <c r="A2630" s="4" t="s">
        <v>2661</v>
      </c>
      <c r="B2630" s="4" t="s">
        <v>1701</v>
      </c>
    </row>
    <row r="2631" spans="1:2" x14ac:dyDescent="0.25">
      <c r="A2631" s="4" t="s">
        <v>2662</v>
      </c>
      <c r="B2631" s="4" t="s">
        <v>1701</v>
      </c>
    </row>
    <row r="2632" spans="1:2" x14ac:dyDescent="0.25">
      <c r="A2632" s="4" t="s">
        <v>2663</v>
      </c>
      <c r="B2632" s="4" t="s">
        <v>1701</v>
      </c>
    </row>
    <row r="2633" spans="1:2" x14ac:dyDescent="0.25">
      <c r="A2633" s="4" t="s">
        <v>2664</v>
      </c>
      <c r="B2633" s="4" t="s">
        <v>1703</v>
      </c>
    </row>
    <row r="2634" spans="1:2" x14ac:dyDescent="0.25">
      <c r="A2634" s="4" t="s">
        <v>2665</v>
      </c>
      <c r="B2634" s="4" t="s">
        <v>1703</v>
      </c>
    </row>
    <row r="2635" spans="1:2" x14ac:dyDescent="0.25">
      <c r="A2635" s="4" t="s">
        <v>2666</v>
      </c>
      <c r="B2635" s="4" t="s">
        <v>1703</v>
      </c>
    </row>
    <row r="2636" spans="1:2" x14ac:dyDescent="0.25">
      <c r="A2636" s="4" t="s">
        <v>2667</v>
      </c>
      <c r="B2636" s="4" t="s">
        <v>1703</v>
      </c>
    </row>
    <row r="2637" spans="1:2" x14ac:dyDescent="0.25">
      <c r="A2637" s="4" t="s">
        <v>2668</v>
      </c>
      <c r="B2637" s="4" t="s">
        <v>1703</v>
      </c>
    </row>
    <row r="2638" spans="1:2" x14ac:dyDescent="0.25">
      <c r="A2638" s="4" t="s">
        <v>2669</v>
      </c>
      <c r="B2638" s="4" t="s">
        <v>1703</v>
      </c>
    </row>
    <row r="2639" spans="1:2" x14ac:dyDescent="0.25">
      <c r="A2639" s="4" t="s">
        <v>2670</v>
      </c>
      <c r="B2639" s="4" t="s">
        <v>1703</v>
      </c>
    </row>
    <row r="2640" spans="1:2" x14ac:dyDescent="0.25">
      <c r="A2640" s="4" t="s">
        <v>2671</v>
      </c>
      <c r="B2640" s="4" t="s">
        <v>1703</v>
      </c>
    </row>
    <row r="2641" spans="1:2" x14ac:dyDescent="0.25">
      <c r="A2641" s="4" t="s">
        <v>2672</v>
      </c>
      <c r="B2641" s="4" t="s">
        <v>1703</v>
      </c>
    </row>
    <row r="2642" spans="1:2" x14ac:dyDescent="0.25">
      <c r="A2642" s="4" t="s">
        <v>2673</v>
      </c>
      <c r="B2642" s="4" t="s">
        <v>1703</v>
      </c>
    </row>
    <row r="2643" spans="1:2" x14ac:dyDescent="0.25">
      <c r="A2643" s="4" t="s">
        <v>2674</v>
      </c>
      <c r="B2643" s="4" t="s">
        <v>1703</v>
      </c>
    </row>
    <row r="2644" spans="1:2" x14ac:dyDescent="0.25">
      <c r="A2644" s="4" t="s">
        <v>2675</v>
      </c>
      <c r="B2644" s="4" t="s">
        <v>1703</v>
      </c>
    </row>
    <row r="2645" spans="1:2" x14ac:dyDescent="0.25">
      <c r="A2645" s="4" t="s">
        <v>2676</v>
      </c>
      <c r="B2645" s="4" t="s">
        <v>1703</v>
      </c>
    </row>
    <row r="2646" spans="1:2" x14ac:dyDescent="0.25">
      <c r="A2646" s="4" t="s">
        <v>2677</v>
      </c>
      <c r="B2646" s="4" t="s">
        <v>1703</v>
      </c>
    </row>
    <row r="2647" spans="1:2" x14ac:dyDescent="0.25">
      <c r="A2647" s="4" t="s">
        <v>2678</v>
      </c>
      <c r="B2647" s="4" t="s">
        <v>1703</v>
      </c>
    </row>
    <row r="2648" spans="1:2" x14ac:dyDescent="0.25">
      <c r="A2648" s="4" t="s">
        <v>2679</v>
      </c>
      <c r="B2648" s="4" t="s">
        <v>1703</v>
      </c>
    </row>
    <row r="2649" spans="1:2" x14ac:dyDescent="0.25">
      <c r="A2649" s="4" t="s">
        <v>2680</v>
      </c>
      <c r="B2649" s="4" t="s">
        <v>1891</v>
      </c>
    </row>
    <row r="2650" spans="1:2" x14ac:dyDescent="0.25">
      <c r="A2650" s="4" t="s">
        <v>2681</v>
      </c>
      <c r="B2650" s="4" t="s">
        <v>1891</v>
      </c>
    </row>
    <row r="2651" spans="1:2" x14ac:dyDescent="0.25">
      <c r="A2651" s="4" t="s">
        <v>2682</v>
      </c>
      <c r="B2651" s="4" t="s">
        <v>1891</v>
      </c>
    </row>
    <row r="2652" spans="1:2" x14ac:dyDescent="0.25">
      <c r="A2652" s="4" t="s">
        <v>2683</v>
      </c>
      <c r="B2652" s="4" t="s">
        <v>1891</v>
      </c>
    </row>
    <row r="2653" spans="1:2" x14ac:dyDescent="0.25">
      <c r="A2653" s="4" t="s">
        <v>2684</v>
      </c>
      <c r="B2653" s="4" t="s">
        <v>1891</v>
      </c>
    </row>
    <row r="2654" spans="1:2" x14ac:dyDescent="0.25">
      <c r="A2654" s="4" t="s">
        <v>2685</v>
      </c>
      <c r="B2654" s="4" t="s">
        <v>1891</v>
      </c>
    </row>
    <row r="2655" spans="1:2" x14ac:dyDescent="0.25">
      <c r="A2655" s="4" t="s">
        <v>2686</v>
      </c>
      <c r="B2655" s="4" t="s">
        <v>1891</v>
      </c>
    </row>
    <row r="2656" spans="1:2" x14ac:dyDescent="0.25">
      <c r="A2656" s="4" t="s">
        <v>2687</v>
      </c>
      <c r="B2656" s="4" t="s">
        <v>1891</v>
      </c>
    </row>
    <row r="2657" spans="1:2" x14ac:dyDescent="0.25">
      <c r="A2657" s="4" t="s">
        <v>2688</v>
      </c>
      <c r="B2657" s="4" t="s">
        <v>1891</v>
      </c>
    </row>
    <row r="2658" spans="1:2" x14ac:dyDescent="0.25">
      <c r="A2658" s="4" t="s">
        <v>2689</v>
      </c>
      <c r="B2658" s="4" t="s">
        <v>1891</v>
      </c>
    </row>
    <row r="2659" spans="1:2" x14ac:dyDescent="0.25">
      <c r="A2659" s="4" t="s">
        <v>2690</v>
      </c>
      <c r="B2659" s="4" t="s">
        <v>1891</v>
      </c>
    </row>
    <row r="2660" spans="1:2" x14ac:dyDescent="0.25">
      <c r="A2660" s="4" t="s">
        <v>2691</v>
      </c>
      <c r="B2660" s="4" t="s">
        <v>1891</v>
      </c>
    </row>
    <row r="2661" spans="1:2" x14ac:dyDescent="0.25">
      <c r="A2661" s="4" t="s">
        <v>2692</v>
      </c>
      <c r="B2661" s="4" t="s">
        <v>1891</v>
      </c>
    </row>
    <row r="2662" spans="1:2" x14ac:dyDescent="0.25">
      <c r="A2662" s="4" t="s">
        <v>2693</v>
      </c>
      <c r="B2662" s="4" t="s">
        <v>1891</v>
      </c>
    </row>
    <row r="2663" spans="1:2" x14ac:dyDescent="0.25">
      <c r="A2663" s="4" t="s">
        <v>2694</v>
      </c>
      <c r="B2663" s="4" t="s">
        <v>1891</v>
      </c>
    </row>
    <row r="2664" spans="1:2" x14ac:dyDescent="0.25">
      <c r="A2664" s="4" t="s">
        <v>2695</v>
      </c>
      <c r="B2664" s="4" t="s">
        <v>1891</v>
      </c>
    </row>
    <row r="2665" spans="1:2" x14ac:dyDescent="0.25">
      <c r="A2665" s="4" t="s">
        <v>2696</v>
      </c>
      <c r="B2665" s="4" t="s">
        <v>1891</v>
      </c>
    </row>
    <row r="2666" spans="1:2" x14ac:dyDescent="0.25">
      <c r="A2666" s="4" t="s">
        <v>2697</v>
      </c>
      <c r="B2666" s="4" t="s">
        <v>1891</v>
      </c>
    </row>
    <row r="2667" spans="1:2" x14ac:dyDescent="0.25">
      <c r="A2667" s="4" t="s">
        <v>2698</v>
      </c>
      <c r="B2667" s="4" t="s">
        <v>1891</v>
      </c>
    </row>
    <row r="2668" spans="1:2" x14ac:dyDescent="0.25">
      <c r="A2668" s="4" t="s">
        <v>2699</v>
      </c>
      <c r="B2668" s="4" t="s">
        <v>1891</v>
      </c>
    </row>
    <row r="2669" spans="1:2" x14ac:dyDescent="0.25">
      <c r="A2669" s="4" t="s">
        <v>2700</v>
      </c>
      <c r="B2669" s="4" t="s">
        <v>1891</v>
      </c>
    </row>
    <row r="2670" spans="1:2" x14ac:dyDescent="0.25">
      <c r="A2670" s="4" t="s">
        <v>2701</v>
      </c>
      <c r="B2670" s="4" t="s">
        <v>1891</v>
      </c>
    </row>
    <row r="2671" spans="1:2" x14ac:dyDescent="0.25">
      <c r="A2671" s="4" t="s">
        <v>2702</v>
      </c>
      <c r="B2671" s="4" t="s">
        <v>1891</v>
      </c>
    </row>
    <row r="2672" spans="1:2" x14ac:dyDescent="0.25">
      <c r="A2672" s="4" t="s">
        <v>2703</v>
      </c>
      <c r="B2672" s="4" t="s">
        <v>1891</v>
      </c>
    </row>
    <row r="2673" spans="1:2" x14ac:dyDescent="0.25">
      <c r="A2673" s="4" t="s">
        <v>2704</v>
      </c>
      <c r="B2673" s="4" t="s">
        <v>1891</v>
      </c>
    </row>
    <row r="2674" spans="1:2" x14ac:dyDescent="0.25">
      <c r="A2674" s="4" t="s">
        <v>2705</v>
      </c>
      <c r="B2674" s="4" t="s">
        <v>1891</v>
      </c>
    </row>
    <row r="2675" spans="1:2" x14ac:dyDescent="0.25">
      <c r="A2675" s="4" t="s">
        <v>2706</v>
      </c>
      <c r="B2675" s="4" t="s">
        <v>1701</v>
      </c>
    </row>
    <row r="2676" spans="1:2" x14ac:dyDescent="0.25">
      <c r="A2676" s="4" t="s">
        <v>2707</v>
      </c>
      <c r="B2676" s="4" t="s">
        <v>1701</v>
      </c>
    </row>
    <row r="2677" spans="1:2" x14ac:dyDescent="0.25">
      <c r="A2677" s="4" t="s">
        <v>2708</v>
      </c>
      <c r="B2677" s="4" t="s">
        <v>1701</v>
      </c>
    </row>
    <row r="2678" spans="1:2" x14ac:dyDescent="0.25">
      <c r="A2678" s="4" t="s">
        <v>2709</v>
      </c>
      <c r="B2678" s="4" t="s">
        <v>1701</v>
      </c>
    </row>
    <row r="2679" spans="1:2" x14ac:dyDescent="0.25">
      <c r="A2679" s="4" t="s">
        <v>2710</v>
      </c>
      <c r="B2679" s="4" t="s">
        <v>1701</v>
      </c>
    </row>
    <row r="2680" spans="1:2" x14ac:dyDescent="0.25">
      <c r="A2680" s="4" t="s">
        <v>2711</v>
      </c>
      <c r="B2680" s="4" t="s">
        <v>1701</v>
      </c>
    </row>
    <row r="2681" spans="1:2" x14ac:dyDescent="0.25">
      <c r="A2681" s="4" t="s">
        <v>2712</v>
      </c>
      <c r="B2681" s="4" t="s">
        <v>1701</v>
      </c>
    </row>
    <row r="2682" spans="1:2" x14ac:dyDescent="0.25">
      <c r="A2682" s="4" t="s">
        <v>2713</v>
      </c>
      <c r="B2682" s="4" t="s">
        <v>1701</v>
      </c>
    </row>
    <row r="2683" spans="1:2" x14ac:dyDescent="0.25">
      <c r="A2683" s="4" t="s">
        <v>2714</v>
      </c>
      <c r="B2683" s="4" t="s">
        <v>1701</v>
      </c>
    </row>
    <row r="2684" spans="1:2" x14ac:dyDescent="0.25">
      <c r="A2684" s="4" t="s">
        <v>2715</v>
      </c>
      <c r="B2684" s="4" t="s">
        <v>1701</v>
      </c>
    </row>
    <row r="2685" spans="1:2" x14ac:dyDescent="0.25">
      <c r="A2685" s="4" t="s">
        <v>2716</v>
      </c>
      <c r="B2685" s="4" t="s">
        <v>1701</v>
      </c>
    </row>
    <row r="2686" spans="1:2" x14ac:dyDescent="0.25">
      <c r="A2686" s="4" t="s">
        <v>2717</v>
      </c>
      <c r="B2686" s="4" t="s">
        <v>1701</v>
      </c>
    </row>
    <row r="2687" spans="1:2" x14ac:dyDescent="0.25">
      <c r="A2687" s="4" t="s">
        <v>2718</v>
      </c>
      <c r="B2687" s="4" t="s">
        <v>1701</v>
      </c>
    </row>
    <row r="2688" spans="1:2" x14ac:dyDescent="0.25">
      <c r="A2688" s="4" t="s">
        <v>2719</v>
      </c>
      <c r="B2688" s="4" t="s">
        <v>1701</v>
      </c>
    </row>
    <row r="2689" spans="1:2" x14ac:dyDescent="0.25">
      <c r="A2689" s="4" t="s">
        <v>2720</v>
      </c>
      <c r="B2689" s="4" t="s">
        <v>1701</v>
      </c>
    </row>
    <row r="2690" spans="1:2" x14ac:dyDescent="0.25">
      <c r="A2690" s="4" t="s">
        <v>2721</v>
      </c>
      <c r="B2690" s="4" t="s">
        <v>1701</v>
      </c>
    </row>
    <row r="2691" spans="1:2" x14ac:dyDescent="0.25">
      <c r="A2691" s="4" t="s">
        <v>2722</v>
      </c>
      <c r="B2691" s="4" t="s">
        <v>1701</v>
      </c>
    </row>
    <row r="2692" spans="1:2" x14ac:dyDescent="0.25">
      <c r="A2692" s="4" t="s">
        <v>2723</v>
      </c>
      <c r="B2692" s="4" t="s">
        <v>1701</v>
      </c>
    </row>
    <row r="2693" spans="1:2" x14ac:dyDescent="0.25">
      <c r="A2693" s="4" t="s">
        <v>2724</v>
      </c>
      <c r="B2693" s="4" t="s">
        <v>1701</v>
      </c>
    </row>
    <row r="2694" spans="1:2" x14ac:dyDescent="0.25">
      <c r="A2694" s="4" t="s">
        <v>2725</v>
      </c>
      <c r="B2694" s="4" t="s">
        <v>1701</v>
      </c>
    </row>
    <row r="2695" spans="1:2" x14ac:dyDescent="0.25">
      <c r="A2695" s="4" t="s">
        <v>2726</v>
      </c>
      <c r="B2695" s="4" t="s">
        <v>1701</v>
      </c>
    </row>
    <row r="2696" spans="1:2" x14ac:dyDescent="0.25">
      <c r="A2696" s="4" t="s">
        <v>2727</v>
      </c>
      <c r="B2696" s="4" t="s">
        <v>1701</v>
      </c>
    </row>
    <row r="2697" spans="1:2" x14ac:dyDescent="0.25">
      <c r="A2697" s="4" t="s">
        <v>2728</v>
      </c>
      <c r="B2697" s="4" t="s">
        <v>1701</v>
      </c>
    </row>
    <row r="2698" spans="1:2" x14ac:dyDescent="0.25">
      <c r="A2698" s="4" t="s">
        <v>2729</v>
      </c>
      <c r="B2698" s="4" t="s">
        <v>1701</v>
      </c>
    </row>
    <row r="2699" spans="1:2" x14ac:dyDescent="0.25">
      <c r="A2699" s="4" t="s">
        <v>2730</v>
      </c>
      <c r="B2699" s="4" t="s">
        <v>1701</v>
      </c>
    </row>
    <row r="2700" spans="1:2" x14ac:dyDescent="0.25">
      <c r="A2700" s="4" t="s">
        <v>2731</v>
      </c>
      <c r="B2700" s="4" t="s">
        <v>1701</v>
      </c>
    </row>
    <row r="2701" spans="1:2" x14ac:dyDescent="0.25">
      <c r="A2701" s="4" t="s">
        <v>2732</v>
      </c>
      <c r="B2701" s="4" t="s">
        <v>1701</v>
      </c>
    </row>
    <row r="2702" spans="1:2" x14ac:dyDescent="0.25">
      <c r="A2702" s="4" t="s">
        <v>2733</v>
      </c>
      <c r="B2702" s="4" t="s">
        <v>1701</v>
      </c>
    </row>
    <row r="2703" spans="1:2" x14ac:dyDescent="0.25">
      <c r="A2703" s="4" t="s">
        <v>2734</v>
      </c>
      <c r="B2703" s="4" t="s">
        <v>1701</v>
      </c>
    </row>
    <row r="2704" spans="1:2" x14ac:dyDescent="0.25">
      <c r="A2704" s="4" t="s">
        <v>2735</v>
      </c>
      <c r="B2704" s="4" t="s">
        <v>1701</v>
      </c>
    </row>
    <row r="2705" spans="1:2" x14ac:dyDescent="0.25">
      <c r="A2705" s="4" t="s">
        <v>2736</v>
      </c>
      <c r="B2705" s="4" t="s">
        <v>1701</v>
      </c>
    </row>
    <row r="2706" spans="1:2" x14ac:dyDescent="0.25">
      <c r="A2706" s="4" t="s">
        <v>2737</v>
      </c>
      <c r="B2706" s="4" t="s">
        <v>1701</v>
      </c>
    </row>
    <row r="2707" spans="1:2" x14ac:dyDescent="0.25">
      <c r="A2707" s="4" t="s">
        <v>2738</v>
      </c>
      <c r="B2707" s="4" t="s">
        <v>1701</v>
      </c>
    </row>
    <row r="2708" spans="1:2" x14ac:dyDescent="0.25">
      <c r="A2708" s="4" t="s">
        <v>2739</v>
      </c>
      <c r="B2708" s="4" t="s">
        <v>1701</v>
      </c>
    </row>
    <row r="2709" spans="1:2" x14ac:dyDescent="0.25">
      <c r="A2709" s="4" t="s">
        <v>2740</v>
      </c>
      <c r="B2709" s="4" t="s">
        <v>1701</v>
      </c>
    </row>
    <row r="2710" spans="1:2" x14ac:dyDescent="0.25">
      <c r="A2710" s="4" t="s">
        <v>2741</v>
      </c>
      <c r="B2710" s="4" t="s">
        <v>1701</v>
      </c>
    </row>
    <row r="2711" spans="1:2" x14ac:dyDescent="0.25">
      <c r="A2711" s="4" t="s">
        <v>2742</v>
      </c>
      <c r="B2711" s="4" t="s">
        <v>1701</v>
      </c>
    </row>
    <row r="2712" spans="1:2" x14ac:dyDescent="0.25">
      <c r="A2712" s="4" t="s">
        <v>2743</v>
      </c>
      <c r="B2712" s="4" t="s">
        <v>1701</v>
      </c>
    </row>
    <row r="2713" spans="1:2" x14ac:dyDescent="0.25">
      <c r="A2713" s="4" t="s">
        <v>2744</v>
      </c>
      <c r="B2713" s="4" t="s">
        <v>1701</v>
      </c>
    </row>
    <row r="2714" spans="1:2" x14ac:dyDescent="0.25">
      <c r="A2714" s="4" t="s">
        <v>2745</v>
      </c>
      <c r="B2714" s="4" t="s">
        <v>1701</v>
      </c>
    </row>
    <row r="2715" spans="1:2" x14ac:dyDescent="0.25">
      <c r="A2715" s="4" t="s">
        <v>2746</v>
      </c>
      <c r="B2715" s="4" t="s">
        <v>1701</v>
      </c>
    </row>
    <row r="2716" spans="1:2" x14ac:dyDescent="0.25">
      <c r="A2716" s="4" t="s">
        <v>2747</v>
      </c>
      <c r="B2716" s="4" t="s">
        <v>1701</v>
      </c>
    </row>
    <row r="2717" spans="1:2" x14ac:dyDescent="0.25">
      <c r="A2717" s="4" t="s">
        <v>2748</v>
      </c>
      <c r="B2717" s="4" t="s">
        <v>1701</v>
      </c>
    </row>
    <row r="2718" spans="1:2" x14ac:dyDescent="0.25">
      <c r="A2718" s="4" t="s">
        <v>2749</v>
      </c>
      <c r="B2718" s="4" t="s">
        <v>1701</v>
      </c>
    </row>
    <row r="2719" spans="1:2" x14ac:dyDescent="0.25">
      <c r="A2719" s="4" t="s">
        <v>2750</v>
      </c>
      <c r="B2719" s="4" t="s">
        <v>1701</v>
      </c>
    </row>
    <row r="2720" spans="1:2" x14ac:dyDescent="0.25">
      <c r="A2720" s="4" t="s">
        <v>2751</v>
      </c>
      <c r="B2720" s="4" t="s">
        <v>1701</v>
      </c>
    </row>
    <row r="2721" spans="1:2" x14ac:dyDescent="0.25">
      <c r="A2721" s="4" t="s">
        <v>2752</v>
      </c>
      <c r="B2721" s="4" t="s">
        <v>1701</v>
      </c>
    </row>
    <row r="2722" spans="1:2" x14ac:dyDescent="0.25">
      <c r="A2722" s="4" t="s">
        <v>2753</v>
      </c>
      <c r="B2722" s="4" t="s">
        <v>1701</v>
      </c>
    </row>
    <row r="2723" spans="1:2" x14ac:dyDescent="0.25">
      <c r="A2723" s="4" t="s">
        <v>2754</v>
      </c>
      <c r="B2723" s="4" t="s">
        <v>1701</v>
      </c>
    </row>
    <row r="2724" spans="1:2" x14ac:dyDescent="0.25">
      <c r="A2724" s="4" t="s">
        <v>2755</v>
      </c>
      <c r="B2724" s="4" t="s">
        <v>1701</v>
      </c>
    </row>
    <row r="2725" spans="1:2" x14ac:dyDescent="0.25">
      <c r="A2725" s="4" t="s">
        <v>2756</v>
      </c>
      <c r="B2725" s="4" t="s">
        <v>1701</v>
      </c>
    </row>
    <row r="2726" spans="1:2" x14ac:dyDescent="0.25">
      <c r="A2726" s="4" t="s">
        <v>2757</v>
      </c>
      <c r="B2726" s="4" t="s">
        <v>1701</v>
      </c>
    </row>
    <row r="2727" spans="1:2" x14ac:dyDescent="0.25">
      <c r="A2727" s="4" t="s">
        <v>2758</v>
      </c>
      <c r="B2727" s="4" t="s">
        <v>1701</v>
      </c>
    </row>
    <row r="2728" spans="1:2" x14ac:dyDescent="0.25">
      <c r="A2728" s="4" t="s">
        <v>2759</v>
      </c>
      <c r="B2728" s="4" t="s">
        <v>1701</v>
      </c>
    </row>
    <row r="2729" spans="1:2" x14ac:dyDescent="0.25">
      <c r="A2729" s="4" t="s">
        <v>2760</v>
      </c>
      <c r="B2729" s="4" t="s">
        <v>1701</v>
      </c>
    </row>
    <row r="2730" spans="1:2" x14ac:dyDescent="0.25">
      <c r="A2730" s="4" t="s">
        <v>2761</v>
      </c>
      <c r="B2730" s="4" t="s">
        <v>1701</v>
      </c>
    </row>
    <row r="2731" spans="1:2" x14ac:dyDescent="0.25">
      <c r="A2731" s="4" t="s">
        <v>2762</v>
      </c>
      <c r="B2731" s="4" t="s">
        <v>1701</v>
      </c>
    </row>
    <row r="2732" spans="1:2" x14ac:dyDescent="0.25">
      <c r="A2732" s="4" t="s">
        <v>2763</v>
      </c>
      <c r="B2732" s="4" t="s">
        <v>1701</v>
      </c>
    </row>
    <row r="2733" spans="1:2" x14ac:dyDescent="0.25">
      <c r="A2733" s="4" t="s">
        <v>2764</v>
      </c>
      <c r="B2733" s="4" t="s">
        <v>1701</v>
      </c>
    </row>
    <row r="2734" spans="1:2" x14ac:dyDescent="0.25">
      <c r="A2734" s="4" t="s">
        <v>2765</v>
      </c>
      <c r="B2734" s="4" t="s">
        <v>1701</v>
      </c>
    </row>
    <row r="2735" spans="1:2" x14ac:dyDescent="0.25">
      <c r="A2735" s="4" t="s">
        <v>2766</v>
      </c>
      <c r="B2735" s="4" t="s">
        <v>1701</v>
      </c>
    </row>
    <row r="2736" spans="1:2" x14ac:dyDescent="0.25">
      <c r="A2736" s="4" t="s">
        <v>2767</v>
      </c>
      <c r="B2736" s="4" t="s">
        <v>1700</v>
      </c>
    </row>
    <row r="2737" spans="1:2" x14ac:dyDescent="0.25">
      <c r="A2737" s="4" t="s">
        <v>2768</v>
      </c>
      <c r="B2737" s="4" t="s">
        <v>1700</v>
      </c>
    </row>
    <row r="2738" spans="1:2" x14ac:dyDescent="0.25">
      <c r="A2738" s="4" t="s">
        <v>2769</v>
      </c>
      <c r="B2738" s="4" t="s">
        <v>1700</v>
      </c>
    </row>
    <row r="2739" spans="1:2" x14ac:dyDescent="0.25">
      <c r="A2739" s="4" t="s">
        <v>2770</v>
      </c>
      <c r="B2739" s="4" t="s">
        <v>1700</v>
      </c>
    </row>
    <row r="2740" spans="1:2" x14ac:dyDescent="0.25">
      <c r="A2740" s="4" t="s">
        <v>2771</v>
      </c>
      <c r="B2740" s="4" t="s">
        <v>1700</v>
      </c>
    </row>
    <row r="2741" spans="1:2" x14ac:dyDescent="0.25">
      <c r="A2741" s="4" t="s">
        <v>2772</v>
      </c>
      <c r="B2741" s="4" t="s">
        <v>1700</v>
      </c>
    </row>
    <row r="2742" spans="1:2" x14ac:dyDescent="0.25">
      <c r="A2742" s="4" t="s">
        <v>2773</v>
      </c>
      <c r="B2742" s="4" t="s">
        <v>1700</v>
      </c>
    </row>
    <row r="2743" spans="1:2" x14ac:dyDescent="0.25">
      <c r="A2743" s="4" t="s">
        <v>2774</v>
      </c>
      <c r="B2743" s="4" t="s">
        <v>1700</v>
      </c>
    </row>
    <row r="2744" spans="1:2" x14ac:dyDescent="0.25">
      <c r="A2744" s="4" t="s">
        <v>2775</v>
      </c>
      <c r="B2744" s="4" t="s">
        <v>1700</v>
      </c>
    </row>
    <row r="2745" spans="1:2" x14ac:dyDescent="0.25">
      <c r="A2745" s="4" t="s">
        <v>2776</v>
      </c>
      <c r="B2745" s="4" t="s">
        <v>1700</v>
      </c>
    </row>
    <row r="2746" spans="1:2" x14ac:dyDescent="0.25">
      <c r="A2746" s="4" t="s">
        <v>2777</v>
      </c>
      <c r="B2746" s="4" t="s">
        <v>1700</v>
      </c>
    </row>
    <row r="2747" spans="1:2" x14ac:dyDescent="0.25">
      <c r="A2747" s="4" t="s">
        <v>2778</v>
      </c>
      <c r="B2747" s="4" t="s">
        <v>1700</v>
      </c>
    </row>
    <row r="2748" spans="1:2" x14ac:dyDescent="0.25">
      <c r="A2748" s="4" t="s">
        <v>2779</v>
      </c>
      <c r="B2748" s="4" t="s">
        <v>1700</v>
      </c>
    </row>
    <row r="2749" spans="1:2" x14ac:dyDescent="0.25">
      <c r="A2749" s="4" t="s">
        <v>2780</v>
      </c>
      <c r="B2749" s="4" t="s">
        <v>1700</v>
      </c>
    </row>
    <row r="2750" spans="1:2" x14ac:dyDescent="0.25">
      <c r="A2750" s="4" t="s">
        <v>2781</v>
      </c>
      <c r="B2750" s="4" t="s">
        <v>1700</v>
      </c>
    </row>
    <row r="2751" spans="1:2" x14ac:dyDescent="0.25">
      <c r="A2751" s="4" t="s">
        <v>2782</v>
      </c>
      <c r="B2751" s="4" t="s">
        <v>1700</v>
      </c>
    </row>
    <row r="2752" spans="1:2" x14ac:dyDescent="0.25">
      <c r="A2752" s="4" t="s">
        <v>2783</v>
      </c>
      <c r="B2752" s="4" t="s">
        <v>1700</v>
      </c>
    </row>
    <row r="2753" spans="1:2" x14ac:dyDescent="0.25">
      <c r="A2753" s="4" t="s">
        <v>2784</v>
      </c>
      <c r="B2753" s="4" t="s">
        <v>1700</v>
      </c>
    </row>
    <row r="2754" spans="1:2" x14ac:dyDescent="0.25">
      <c r="A2754" s="4" t="s">
        <v>2785</v>
      </c>
      <c r="B2754" s="4" t="s">
        <v>1700</v>
      </c>
    </row>
    <row r="2755" spans="1:2" x14ac:dyDescent="0.25">
      <c r="A2755" s="4" t="s">
        <v>2786</v>
      </c>
      <c r="B2755" s="4" t="s">
        <v>1700</v>
      </c>
    </row>
    <row r="2756" spans="1:2" x14ac:dyDescent="0.25">
      <c r="A2756" s="4" t="s">
        <v>2787</v>
      </c>
      <c r="B2756" s="4" t="s">
        <v>1703</v>
      </c>
    </row>
    <row r="2757" spans="1:2" x14ac:dyDescent="0.25">
      <c r="A2757" s="4" t="s">
        <v>2788</v>
      </c>
      <c r="B2757" s="4" t="s">
        <v>1703</v>
      </c>
    </row>
    <row r="2758" spans="1:2" x14ac:dyDescent="0.25">
      <c r="A2758" s="4" t="s">
        <v>2789</v>
      </c>
      <c r="B2758" s="4" t="s">
        <v>1703</v>
      </c>
    </row>
    <row r="2759" spans="1:2" x14ac:dyDescent="0.25">
      <c r="A2759" s="4" t="s">
        <v>2790</v>
      </c>
      <c r="B2759" s="4" t="s">
        <v>1703</v>
      </c>
    </row>
    <row r="2760" spans="1:2" x14ac:dyDescent="0.25">
      <c r="A2760" s="4" t="s">
        <v>2791</v>
      </c>
      <c r="B2760" s="4" t="s">
        <v>1703</v>
      </c>
    </row>
    <row r="2761" spans="1:2" x14ac:dyDescent="0.25">
      <c r="A2761" s="4" t="s">
        <v>2792</v>
      </c>
      <c r="B2761" s="4" t="s">
        <v>1703</v>
      </c>
    </row>
    <row r="2762" spans="1:2" x14ac:dyDescent="0.25">
      <c r="A2762" s="4" t="s">
        <v>2793</v>
      </c>
      <c r="B2762" s="4" t="s">
        <v>1703</v>
      </c>
    </row>
    <row r="2763" spans="1:2" x14ac:dyDescent="0.25">
      <c r="A2763" s="4" t="s">
        <v>2794</v>
      </c>
      <c r="B2763" s="4" t="s">
        <v>1703</v>
      </c>
    </row>
    <row r="2764" spans="1:2" x14ac:dyDescent="0.25">
      <c r="A2764" s="4" t="s">
        <v>2795</v>
      </c>
      <c r="B2764" s="4" t="s">
        <v>1701</v>
      </c>
    </row>
    <row r="2765" spans="1:2" x14ac:dyDescent="0.25">
      <c r="A2765" s="4" t="s">
        <v>2796</v>
      </c>
      <c r="B2765" s="4" t="s">
        <v>1703</v>
      </c>
    </row>
    <row r="2766" spans="1:2" x14ac:dyDescent="0.25">
      <c r="A2766" s="4" t="s">
        <v>2797</v>
      </c>
      <c r="B2766" s="4" t="s">
        <v>1703</v>
      </c>
    </row>
    <row r="2767" spans="1:2" x14ac:dyDescent="0.25">
      <c r="A2767" s="4" t="s">
        <v>2798</v>
      </c>
      <c r="B2767" s="4" t="s">
        <v>1703</v>
      </c>
    </row>
    <row r="2768" spans="1:2" x14ac:dyDescent="0.25">
      <c r="A2768" s="4" t="s">
        <v>2799</v>
      </c>
      <c r="B2768" s="4" t="s">
        <v>1703</v>
      </c>
    </row>
    <row r="2769" spans="1:2" x14ac:dyDescent="0.25">
      <c r="A2769" s="4" t="s">
        <v>2800</v>
      </c>
      <c r="B2769" s="4" t="s">
        <v>1703</v>
      </c>
    </row>
    <row r="2770" spans="1:2" x14ac:dyDescent="0.25">
      <c r="A2770" s="4" t="s">
        <v>2801</v>
      </c>
      <c r="B2770" s="4" t="s">
        <v>1703</v>
      </c>
    </row>
    <row r="2771" spans="1:2" x14ac:dyDescent="0.25">
      <c r="A2771" s="4" t="s">
        <v>2802</v>
      </c>
      <c r="B2771" s="4" t="s">
        <v>1703</v>
      </c>
    </row>
    <row r="2772" spans="1:2" x14ac:dyDescent="0.25">
      <c r="A2772" s="4" t="s">
        <v>2803</v>
      </c>
      <c r="B2772" s="4" t="s">
        <v>1703</v>
      </c>
    </row>
    <row r="2773" spans="1:2" x14ac:dyDescent="0.25">
      <c r="A2773" s="4" t="s">
        <v>2804</v>
      </c>
      <c r="B2773" s="4" t="s">
        <v>1703</v>
      </c>
    </row>
    <row r="2774" spans="1:2" x14ac:dyDescent="0.25">
      <c r="A2774" s="4" t="s">
        <v>2805</v>
      </c>
      <c r="B2774" s="4" t="s">
        <v>1703</v>
      </c>
    </row>
    <row r="2775" spans="1:2" x14ac:dyDescent="0.25">
      <c r="A2775" s="4" t="s">
        <v>2806</v>
      </c>
      <c r="B2775" s="4" t="s">
        <v>1703</v>
      </c>
    </row>
    <row r="2776" spans="1:2" x14ac:dyDescent="0.25">
      <c r="A2776" s="4" t="s">
        <v>2807</v>
      </c>
      <c r="B2776" s="4" t="s">
        <v>1703</v>
      </c>
    </row>
    <row r="2777" spans="1:2" x14ac:dyDescent="0.25">
      <c r="A2777" s="4" t="s">
        <v>2808</v>
      </c>
      <c r="B2777" s="4" t="s">
        <v>1703</v>
      </c>
    </row>
    <row r="2778" spans="1:2" x14ac:dyDescent="0.25">
      <c r="A2778" s="4" t="s">
        <v>2809</v>
      </c>
      <c r="B2778" s="4" t="s">
        <v>1891</v>
      </c>
    </row>
    <row r="2779" spans="1:2" x14ac:dyDescent="0.25">
      <c r="A2779" s="4" t="s">
        <v>2810</v>
      </c>
      <c r="B2779" s="4" t="s">
        <v>1891</v>
      </c>
    </row>
    <row r="2780" spans="1:2" x14ac:dyDescent="0.25">
      <c r="A2780" s="4" t="s">
        <v>2811</v>
      </c>
      <c r="B2780" s="4" t="s">
        <v>1891</v>
      </c>
    </row>
    <row r="2781" spans="1:2" x14ac:dyDescent="0.25">
      <c r="A2781" s="4" t="s">
        <v>2812</v>
      </c>
      <c r="B2781" s="4" t="s">
        <v>1891</v>
      </c>
    </row>
    <row r="2782" spans="1:2" x14ac:dyDescent="0.25">
      <c r="A2782" s="4" t="s">
        <v>2813</v>
      </c>
      <c r="B2782" s="4" t="s">
        <v>1891</v>
      </c>
    </row>
    <row r="2783" spans="1:2" x14ac:dyDescent="0.25">
      <c r="A2783" s="4" t="s">
        <v>2814</v>
      </c>
      <c r="B2783" s="4" t="s">
        <v>1891</v>
      </c>
    </row>
    <row r="2784" spans="1:2" x14ac:dyDescent="0.25">
      <c r="A2784" s="4" t="s">
        <v>2815</v>
      </c>
      <c r="B2784" s="4" t="s">
        <v>1891</v>
      </c>
    </row>
    <row r="2785" spans="1:2" x14ac:dyDescent="0.25">
      <c r="A2785" s="4" t="s">
        <v>2816</v>
      </c>
      <c r="B2785" s="4" t="s">
        <v>1891</v>
      </c>
    </row>
    <row r="2786" spans="1:2" x14ac:dyDescent="0.25">
      <c r="A2786" s="4" t="s">
        <v>2817</v>
      </c>
      <c r="B2786" s="4" t="s">
        <v>1891</v>
      </c>
    </row>
    <row r="2787" spans="1:2" x14ac:dyDescent="0.25">
      <c r="A2787" s="4" t="s">
        <v>2818</v>
      </c>
      <c r="B2787" s="4" t="s">
        <v>1891</v>
      </c>
    </row>
    <row r="2788" spans="1:2" x14ac:dyDescent="0.25">
      <c r="A2788" s="4" t="s">
        <v>2819</v>
      </c>
      <c r="B2788" s="4" t="s">
        <v>1891</v>
      </c>
    </row>
    <row r="2789" spans="1:2" x14ac:dyDescent="0.25">
      <c r="A2789" s="4" t="s">
        <v>2820</v>
      </c>
      <c r="B2789" s="4" t="s">
        <v>1891</v>
      </c>
    </row>
    <row r="2790" spans="1:2" x14ac:dyDescent="0.25">
      <c r="A2790" s="4" t="s">
        <v>2821</v>
      </c>
      <c r="B2790" s="4" t="s">
        <v>1891</v>
      </c>
    </row>
    <row r="2791" spans="1:2" x14ac:dyDescent="0.25">
      <c r="A2791" s="4" t="s">
        <v>2822</v>
      </c>
      <c r="B2791" s="4" t="s">
        <v>1891</v>
      </c>
    </row>
    <row r="2792" spans="1:2" x14ac:dyDescent="0.25">
      <c r="A2792" s="4" t="s">
        <v>2823</v>
      </c>
      <c r="B2792" s="4" t="s">
        <v>1891</v>
      </c>
    </row>
    <row r="2793" spans="1:2" x14ac:dyDescent="0.25">
      <c r="A2793" s="4" t="s">
        <v>2824</v>
      </c>
      <c r="B2793" s="4" t="s">
        <v>1891</v>
      </c>
    </row>
    <row r="2794" spans="1:2" x14ac:dyDescent="0.25">
      <c r="A2794" s="4" t="s">
        <v>2825</v>
      </c>
      <c r="B2794" s="4" t="s">
        <v>1891</v>
      </c>
    </row>
    <row r="2795" spans="1:2" x14ac:dyDescent="0.25">
      <c r="A2795" s="4" t="s">
        <v>2826</v>
      </c>
      <c r="B2795" s="4" t="s">
        <v>1891</v>
      </c>
    </row>
    <row r="2796" spans="1:2" x14ac:dyDescent="0.25">
      <c r="A2796" s="4" t="s">
        <v>2827</v>
      </c>
      <c r="B2796" s="4" t="s">
        <v>1891</v>
      </c>
    </row>
    <row r="2797" spans="1:2" x14ac:dyDescent="0.25">
      <c r="A2797" s="4" t="s">
        <v>2828</v>
      </c>
      <c r="B2797" s="4" t="s">
        <v>1891</v>
      </c>
    </row>
    <row r="2798" spans="1:2" x14ac:dyDescent="0.25">
      <c r="A2798" s="4" t="s">
        <v>2829</v>
      </c>
      <c r="B2798" s="4" t="s">
        <v>1891</v>
      </c>
    </row>
    <row r="2799" spans="1:2" x14ac:dyDescent="0.25">
      <c r="A2799" s="4" t="s">
        <v>2830</v>
      </c>
      <c r="B2799" s="4" t="s">
        <v>1891</v>
      </c>
    </row>
    <row r="2800" spans="1:2" x14ac:dyDescent="0.25">
      <c r="A2800" s="4" t="s">
        <v>2831</v>
      </c>
      <c r="B2800" s="4" t="s">
        <v>1891</v>
      </c>
    </row>
    <row r="2801" spans="1:2" x14ac:dyDescent="0.25">
      <c r="A2801" s="4" t="s">
        <v>2832</v>
      </c>
      <c r="B2801" s="4" t="s">
        <v>1891</v>
      </c>
    </row>
    <row r="2802" spans="1:2" x14ac:dyDescent="0.25">
      <c r="A2802" s="4" t="s">
        <v>2833</v>
      </c>
      <c r="B2802" s="4" t="s">
        <v>1891</v>
      </c>
    </row>
    <row r="2803" spans="1:2" x14ac:dyDescent="0.25">
      <c r="A2803" s="4" t="s">
        <v>2834</v>
      </c>
      <c r="B2803" s="4" t="s">
        <v>1891</v>
      </c>
    </row>
    <row r="2804" spans="1:2" x14ac:dyDescent="0.25">
      <c r="A2804" s="4" t="s">
        <v>2835</v>
      </c>
      <c r="B2804" s="4" t="s">
        <v>1891</v>
      </c>
    </row>
    <row r="2805" spans="1:2" x14ac:dyDescent="0.25">
      <c r="A2805" s="4" t="s">
        <v>2836</v>
      </c>
      <c r="B2805" s="4" t="s">
        <v>1891</v>
      </c>
    </row>
    <row r="2806" spans="1:2" x14ac:dyDescent="0.25">
      <c r="A2806" s="4" t="s">
        <v>2837</v>
      </c>
      <c r="B2806" s="4" t="s">
        <v>1891</v>
      </c>
    </row>
    <row r="2807" spans="1:2" x14ac:dyDescent="0.25">
      <c r="A2807" s="4" t="s">
        <v>2838</v>
      </c>
      <c r="B2807" s="4" t="s">
        <v>1891</v>
      </c>
    </row>
    <row r="2808" spans="1:2" x14ac:dyDescent="0.25">
      <c r="A2808" s="4" t="s">
        <v>2839</v>
      </c>
      <c r="B2808" s="4" t="s">
        <v>1891</v>
      </c>
    </row>
    <row r="2809" spans="1:2" x14ac:dyDescent="0.25">
      <c r="A2809" s="4" t="s">
        <v>2840</v>
      </c>
      <c r="B2809" s="4" t="s">
        <v>1891</v>
      </c>
    </row>
    <row r="2810" spans="1:2" x14ac:dyDescent="0.25">
      <c r="A2810" s="4" t="s">
        <v>2841</v>
      </c>
      <c r="B2810" s="4" t="s">
        <v>1891</v>
      </c>
    </row>
    <row r="2811" spans="1:2" x14ac:dyDescent="0.25">
      <c r="A2811" s="4" t="s">
        <v>2842</v>
      </c>
      <c r="B2811" s="4" t="s">
        <v>1891</v>
      </c>
    </row>
    <row r="2812" spans="1:2" x14ac:dyDescent="0.25">
      <c r="A2812" s="4" t="s">
        <v>2843</v>
      </c>
      <c r="B2812" s="4" t="s">
        <v>1891</v>
      </c>
    </row>
    <row r="2813" spans="1:2" x14ac:dyDescent="0.25">
      <c r="A2813" s="4" t="s">
        <v>2844</v>
      </c>
      <c r="B2813" s="4" t="s">
        <v>1891</v>
      </c>
    </row>
    <row r="2814" spans="1:2" x14ac:dyDescent="0.25">
      <c r="A2814" s="4" t="s">
        <v>2845</v>
      </c>
      <c r="B2814" s="4" t="s">
        <v>1891</v>
      </c>
    </row>
    <row r="2815" spans="1:2" x14ac:dyDescent="0.25">
      <c r="A2815" s="4" t="s">
        <v>2846</v>
      </c>
      <c r="B2815" s="4" t="s">
        <v>1891</v>
      </c>
    </row>
    <row r="2816" spans="1:2" x14ac:dyDescent="0.25">
      <c r="A2816" s="4" t="s">
        <v>2847</v>
      </c>
      <c r="B2816" s="4" t="s">
        <v>1891</v>
      </c>
    </row>
    <row r="2817" spans="1:2" x14ac:dyDescent="0.25">
      <c r="A2817" s="4" t="s">
        <v>2848</v>
      </c>
      <c r="B2817" s="4" t="s">
        <v>1891</v>
      </c>
    </row>
    <row r="2818" spans="1:2" x14ac:dyDescent="0.25">
      <c r="A2818" s="4" t="s">
        <v>2849</v>
      </c>
      <c r="B2818" s="4" t="s">
        <v>1708</v>
      </c>
    </row>
    <row r="2819" spans="1:2" x14ac:dyDescent="0.25">
      <c r="A2819" s="4" t="s">
        <v>2850</v>
      </c>
      <c r="B2819" s="4" t="s">
        <v>1708</v>
      </c>
    </row>
    <row r="2820" spans="1:2" x14ac:dyDescent="0.25">
      <c r="A2820" s="4" t="s">
        <v>2851</v>
      </c>
      <c r="B2820" s="4" t="s">
        <v>1708</v>
      </c>
    </row>
    <row r="2821" spans="1:2" x14ac:dyDescent="0.25">
      <c r="A2821" s="4" t="s">
        <v>2852</v>
      </c>
      <c r="B2821" s="4" t="s">
        <v>1708</v>
      </c>
    </row>
    <row r="2822" spans="1:2" x14ac:dyDescent="0.25">
      <c r="A2822" s="4" t="s">
        <v>2853</v>
      </c>
      <c r="B2822" s="4" t="s">
        <v>1708</v>
      </c>
    </row>
    <row r="2823" spans="1:2" x14ac:dyDescent="0.25">
      <c r="A2823" s="4" t="s">
        <v>2854</v>
      </c>
      <c r="B2823" s="4" t="s">
        <v>1708</v>
      </c>
    </row>
    <row r="2824" spans="1:2" x14ac:dyDescent="0.25">
      <c r="A2824" s="4" t="s">
        <v>2855</v>
      </c>
      <c r="B2824" s="4" t="s">
        <v>1708</v>
      </c>
    </row>
    <row r="2825" spans="1:2" x14ac:dyDescent="0.25">
      <c r="A2825" s="4" t="s">
        <v>2856</v>
      </c>
      <c r="B2825" s="4" t="s">
        <v>1708</v>
      </c>
    </row>
    <row r="2826" spans="1:2" x14ac:dyDescent="0.25">
      <c r="A2826" s="4" t="s">
        <v>2857</v>
      </c>
      <c r="B2826" s="4" t="s">
        <v>1708</v>
      </c>
    </row>
    <row r="2827" spans="1:2" x14ac:dyDescent="0.25">
      <c r="A2827" s="4" t="s">
        <v>2858</v>
      </c>
      <c r="B2827" s="4" t="s">
        <v>1708</v>
      </c>
    </row>
    <row r="2828" spans="1:2" x14ac:dyDescent="0.25">
      <c r="A2828" s="4" t="s">
        <v>2859</v>
      </c>
      <c r="B2828" s="4" t="s">
        <v>1708</v>
      </c>
    </row>
    <row r="2829" spans="1:2" x14ac:dyDescent="0.25">
      <c r="A2829" s="4" t="s">
        <v>2860</v>
      </c>
      <c r="B2829" s="4" t="s">
        <v>1708</v>
      </c>
    </row>
    <row r="2830" spans="1:2" x14ac:dyDescent="0.25">
      <c r="A2830" s="4" t="s">
        <v>2861</v>
      </c>
      <c r="B2830" s="4" t="s">
        <v>1708</v>
      </c>
    </row>
    <row r="2831" spans="1:2" x14ac:dyDescent="0.25">
      <c r="A2831" s="4" t="s">
        <v>2862</v>
      </c>
      <c r="B2831" s="4" t="s">
        <v>1708</v>
      </c>
    </row>
    <row r="2832" spans="1:2" x14ac:dyDescent="0.25">
      <c r="A2832" s="4" t="s">
        <v>2863</v>
      </c>
      <c r="B2832" s="4" t="s">
        <v>1708</v>
      </c>
    </row>
    <row r="2833" spans="1:2" x14ac:dyDescent="0.25">
      <c r="A2833" s="4" t="s">
        <v>2864</v>
      </c>
      <c r="B2833" s="4" t="s">
        <v>1708</v>
      </c>
    </row>
    <row r="2834" spans="1:2" x14ac:dyDescent="0.25">
      <c r="A2834" s="4" t="s">
        <v>2865</v>
      </c>
      <c r="B2834" s="4" t="s">
        <v>1708</v>
      </c>
    </row>
    <row r="2835" spans="1:2" x14ac:dyDescent="0.25">
      <c r="A2835" s="4" t="s">
        <v>2866</v>
      </c>
      <c r="B2835" s="4" t="s">
        <v>1708</v>
      </c>
    </row>
    <row r="2836" spans="1:2" x14ac:dyDescent="0.25">
      <c r="A2836" s="4" t="s">
        <v>2867</v>
      </c>
      <c r="B2836" s="4" t="s">
        <v>1708</v>
      </c>
    </row>
    <row r="2837" spans="1:2" x14ac:dyDescent="0.25">
      <c r="A2837" s="4" t="s">
        <v>2868</v>
      </c>
      <c r="B2837" s="4" t="s">
        <v>1708</v>
      </c>
    </row>
    <row r="2838" spans="1:2" x14ac:dyDescent="0.25">
      <c r="A2838" s="4" t="s">
        <v>2869</v>
      </c>
      <c r="B2838" s="4" t="s">
        <v>1708</v>
      </c>
    </row>
    <row r="2839" spans="1:2" x14ac:dyDescent="0.25">
      <c r="A2839" s="4" t="s">
        <v>2870</v>
      </c>
      <c r="B2839" s="4" t="s">
        <v>1708</v>
      </c>
    </row>
    <row r="2840" spans="1:2" x14ac:dyDescent="0.25">
      <c r="A2840" s="4" t="s">
        <v>2871</v>
      </c>
      <c r="B2840" s="4" t="s">
        <v>1708</v>
      </c>
    </row>
    <row r="2841" spans="1:2" x14ac:dyDescent="0.25">
      <c r="A2841" s="4" t="s">
        <v>2872</v>
      </c>
      <c r="B2841" s="4" t="s">
        <v>1891</v>
      </c>
    </row>
    <row r="2842" spans="1:2" x14ac:dyDescent="0.25">
      <c r="A2842" s="4" t="s">
        <v>2873</v>
      </c>
      <c r="B2842" s="4" t="s">
        <v>1891</v>
      </c>
    </row>
    <row r="2843" spans="1:2" x14ac:dyDescent="0.25">
      <c r="A2843" s="4" t="s">
        <v>2874</v>
      </c>
      <c r="B2843" s="4" t="s">
        <v>1891</v>
      </c>
    </row>
    <row r="2844" spans="1:2" x14ac:dyDescent="0.25">
      <c r="A2844" s="4" t="s">
        <v>2875</v>
      </c>
      <c r="B2844" s="4" t="s">
        <v>1891</v>
      </c>
    </row>
    <row r="2845" spans="1:2" x14ac:dyDescent="0.25">
      <c r="A2845" s="4" t="s">
        <v>2876</v>
      </c>
      <c r="B2845" s="4" t="s">
        <v>1891</v>
      </c>
    </row>
    <row r="2846" spans="1:2" x14ac:dyDescent="0.25">
      <c r="A2846" s="4" t="s">
        <v>2877</v>
      </c>
      <c r="B2846" s="4" t="s">
        <v>1891</v>
      </c>
    </row>
    <row r="2847" spans="1:2" x14ac:dyDescent="0.25">
      <c r="A2847" s="4" t="s">
        <v>2878</v>
      </c>
      <c r="B2847" s="4" t="s">
        <v>1891</v>
      </c>
    </row>
    <row r="2848" spans="1:2" x14ac:dyDescent="0.25">
      <c r="A2848" s="4" t="s">
        <v>2879</v>
      </c>
      <c r="B2848" s="4" t="s">
        <v>1891</v>
      </c>
    </row>
    <row r="2849" spans="1:2" x14ac:dyDescent="0.25">
      <c r="A2849" s="4" t="s">
        <v>2880</v>
      </c>
      <c r="B2849" s="4" t="s">
        <v>1891</v>
      </c>
    </row>
    <row r="2850" spans="1:2" x14ac:dyDescent="0.25">
      <c r="A2850" s="4" t="s">
        <v>28</v>
      </c>
      <c r="B2850" s="4" t="s">
        <v>1891</v>
      </c>
    </row>
    <row r="2851" spans="1:2" x14ac:dyDescent="0.25">
      <c r="A2851" s="4" t="s">
        <v>2881</v>
      </c>
      <c r="B2851" s="4" t="s">
        <v>1891</v>
      </c>
    </row>
    <row r="2852" spans="1:2" x14ac:dyDescent="0.25">
      <c r="A2852" s="4" t="s">
        <v>2882</v>
      </c>
      <c r="B2852" s="4" t="s">
        <v>1891</v>
      </c>
    </row>
    <row r="2853" spans="1:2" x14ac:dyDescent="0.25">
      <c r="A2853" s="4" t="s">
        <v>2883</v>
      </c>
      <c r="B2853" s="4" t="s">
        <v>1891</v>
      </c>
    </row>
    <row r="2854" spans="1:2" x14ac:dyDescent="0.25">
      <c r="A2854" s="4" t="s">
        <v>2884</v>
      </c>
      <c r="B2854" s="4" t="s">
        <v>1708</v>
      </c>
    </row>
    <row r="2855" spans="1:2" x14ac:dyDescent="0.25">
      <c r="A2855" s="4" t="s">
        <v>2885</v>
      </c>
      <c r="B2855" s="4" t="s">
        <v>1708</v>
      </c>
    </row>
    <row r="2856" spans="1:2" x14ac:dyDescent="0.25">
      <c r="A2856" s="4" t="s">
        <v>2886</v>
      </c>
      <c r="B2856" s="4" t="s">
        <v>1708</v>
      </c>
    </row>
    <row r="2857" spans="1:2" x14ac:dyDescent="0.25">
      <c r="A2857" s="4" t="s">
        <v>2887</v>
      </c>
      <c r="B2857" s="4" t="s">
        <v>1708</v>
      </c>
    </row>
    <row r="2858" spans="1:2" x14ac:dyDescent="0.25">
      <c r="A2858" s="4" t="s">
        <v>2888</v>
      </c>
      <c r="B2858" s="4" t="s">
        <v>1708</v>
      </c>
    </row>
    <row r="2859" spans="1:2" x14ac:dyDescent="0.25">
      <c r="A2859" s="4" t="s">
        <v>2889</v>
      </c>
      <c r="B2859" s="4" t="s">
        <v>1708</v>
      </c>
    </row>
    <row r="2860" spans="1:2" x14ac:dyDescent="0.25">
      <c r="A2860" s="4" t="s">
        <v>2890</v>
      </c>
      <c r="B2860" s="4" t="s">
        <v>1708</v>
      </c>
    </row>
    <row r="2861" spans="1:2" x14ac:dyDescent="0.25">
      <c r="A2861" s="4" t="s">
        <v>2891</v>
      </c>
      <c r="B2861" s="4" t="s">
        <v>1708</v>
      </c>
    </row>
    <row r="2862" spans="1:2" x14ac:dyDescent="0.25">
      <c r="A2862" s="4" t="s">
        <v>2892</v>
      </c>
      <c r="B2862" s="4" t="s">
        <v>1708</v>
      </c>
    </row>
    <row r="2863" spans="1:2" x14ac:dyDescent="0.25">
      <c r="A2863" s="4" t="s">
        <v>2893</v>
      </c>
      <c r="B2863" s="4" t="s">
        <v>1708</v>
      </c>
    </row>
    <row r="2864" spans="1:2" x14ac:dyDescent="0.25">
      <c r="A2864" s="4" t="s">
        <v>2894</v>
      </c>
      <c r="B2864" s="4" t="s">
        <v>1708</v>
      </c>
    </row>
    <row r="2865" spans="1:2" x14ac:dyDescent="0.25">
      <c r="A2865" s="4" t="s">
        <v>2895</v>
      </c>
      <c r="B2865" s="4" t="s">
        <v>1708</v>
      </c>
    </row>
    <row r="2866" spans="1:2" x14ac:dyDescent="0.25">
      <c r="A2866" s="4" t="s">
        <v>2896</v>
      </c>
      <c r="B2866" s="4" t="s">
        <v>1708</v>
      </c>
    </row>
    <row r="2867" spans="1:2" x14ac:dyDescent="0.25">
      <c r="A2867" s="4" t="s">
        <v>2897</v>
      </c>
      <c r="B2867" s="4" t="s">
        <v>1708</v>
      </c>
    </row>
    <row r="2868" spans="1:2" x14ac:dyDescent="0.25">
      <c r="A2868" s="4" t="s">
        <v>2898</v>
      </c>
      <c r="B2868" s="4" t="s">
        <v>1708</v>
      </c>
    </row>
    <row r="2869" spans="1:2" x14ac:dyDescent="0.25">
      <c r="A2869" s="4" t="s">
        <v>2899</v>
      </c>
      <c r="B2869" s="4" t="s">
        <v>1708</v>
      </c>
    </row>
    <row r="2870" spans="1:2" x14ac:dyDescent="0.25">
      <c r="A2870" s="4" t="s">
        <v>2900</v>
      </c>
      <c r="B2870" s="4" t="s">
        <v>1708</v>
      </c>
    </row>
    <row r="2871" spans="1:2" x14ac:dyDescent="0.25">
      <c r="A2871" s="4" t="s">
        <v>2901</v>
      </c>
      <c r="B2871" s="4" t="s">
        <v>1708</v>
      </c>
    </row>
    <row r="2872" spans="1:2" x14ac:dyDescent="0.25">
      <c r="A2872" s="4" t="s">
        <v>2902</v>
      </c>
      <c r="B2872" s="4" t="s">
        <v>1708</v>
      </c>
    </row>
    <row r="2873" spans="1:2" x14ac:dyDescent="0.25">
      <c r="A2873" s="4" t="s">
        <v>2903</v>
      </c>
      <c r="B2873" s="4" t="s">
        <v>1708</v>
      </c>
    </row>
    <row r="2874" spans="1:2" x14ac:dyDescent="0.25">
      <c r="A2874" s="4" t="s">
        <v>2904</v>
      </c>
      <c r="B2874" s="4" t="s">
        <v>1708</v>
      </c>
    </row>
    <row r="2875" spans="1:2" x14ac:dyDescent="0.25">
      <c r="A2875" s="4" t="s">
        <v>2905</v>
      </c>
      <c r="B2875" s="4" t="s">
        <v>1708</v>
      </c>
    </row>
    <row r="2876" spans="1:2" x14ac:dyDescent="0.25">
      <c r="A2876" s="4" t="s">
        <v>2906</v>
      </c>
      <c r="B2876" s="4" t="s">
        <v>1708</v>
      </c>
    </row>
    <row r="2877" spans="1:2" x14ac:dyDescent="0.25">
      <c r="A2877" s="4" t="s">
        <v>2907</v>
      </c>
      <c r="B2877" s="4" t="s">
        <v>1708</v>
      </c>
    </row>
    <row r="2878" spans="1:2" x14ac:dyDescent="0.25">
      <c r="A2878" s="4" t="s">
        <v>2908</v>
      </c>
      <c r="B2878" s="4" t="s">
        <v>1708</v>
      </c>
    </row>
    <row r="2879" spans="1:2" x14ac:dyDescent="0.25">
      <c r="A2879" s="4" t="s">
        <v>2909</v>
      </c>
      <c r="B2879" s="4" t="s">
        <v>1891</v>
      </c>
    </row>
    <row r="2880" spans="1:2" x14ac:dyDescent="0.25">
      <c r="A2880" s="4" t="s">
        <v>2910</v>
      </c>
      <c r="B2880" s="4" t="s">
        <v>1891</v>
      </c>
    </row>
    <row r="2881" spans="1:2" x14ac:dyDescent="0.25">
      <c r="A2881" s="4" t="s">
        <v>2911</v>
      </c>
      <c r="B2881" s="4" t="s">
        <v>1891</v>
      </c>
    </row>
    <row r="2882" spans="1:2" x14ac:dyDescent="0.25">
      <c r="A2882" s="4" t="s">
        <v>2912</v>
      </c>
      <c r="B2882" s="4" t="s">
        <v>1891</v>
      </c>
    </row>
    <row r="2883" spans="1:2" x14ac:dyDescent="0.25">
      <c r="A2883" s="4" t="s">
        <v>2913</v>
      </c>
      <c r="B2883" s="4" t="s">
        <v>1891</v>
      </c>
    </row>
    <row r="2884" spans="1:2" x14ac:dyDescent="0.25">
      <c r="A2884" s="4" t="s">
        <v>2914</v>
      </c>
      <c r="B2884" s="4" t="s">
        <v>1891</v>
      </c>
    </row>
    <row r="2885" spans="1:2" x14ac:dyDescent="0.25">
      <c r="A2885" s="4" t="s">
        <v>2915</v>
      </c>
      <c r="B2885" s="4" t="s">
        <v>1891</v>
      </c>
    </row>
    <row r="2886" spans="1:2" x14ac:dyDescent="0.25">
      <c r="A2886" s="4" t="s">
        <v>2916</v>
      </c>
      <c r="B2886" s="4" t="s">
        <v>1891</v>
      </c>
    </row>
    <row r="2887" spans="1:2" x14ac:dyDescent="0.25">
      <c r="A2887" s="4" t="s">
        <v>2917</v>
      </c>
      <c r="B2887" s="4" t="s">
        <v>1891</v>
      </c>
    </row>
    <row r="2888" spans="1:2" x14ac:dyDescent="0.25">
      <c r="A2888" s="4" t="s">
        <v>2918</v>
      </c>
      <c r="B2888" s="4" t="s">
        <v>1891</v>
      </c>
    </row>
    <row r="2889" spans="1:2" x14ac:dyDescent="0.25">
      <c r="A2889" s="4" t="s">
        <v>2919</v>
      </c>
      <c r="B2889" s="4" t="s">
        <v>1891</v>
      </c>
    </row>
    <row r="2890" spans="1:2" x14ac:dyDescent="0.25">
      <c r="A2890" s="4" t="s">
        <v>2920</v>
      </c>
      <c r="B2890" s="4" t="s">
        <v>1891</v>
      </c>
    </row>
    <row r="2891" spans="1:2" x14ac:dyDescent="0.25">
      <c r="A2891" s="4" t="s">
        <v>2921</v>
      </c>
      <c r="B2891" s="4" t="s">
        <v>1891</v>
      </c>
    </row>
    <row r="2892" spans="1:2" x14ac:dyDescent="0.25">
      <c r="A2892" s="4" t="s">
        <v>2922</v>
      </c>
      <c r="B2892" s="4" t="s">
        <v>1891</v>
      </c>
    </row>
    <row r="2893" spans="1:2" x14ac:dyDescent="0.25">
      <c r="A2893" s="4" t="s">
        <v>2923</v>
      </c>
      <c r="B2893" s="4" t="s">
        <v>1891</v>
      </c>
    </row>
    <row r="2894" spans="1:2" x14ac:dyDescent="0.25">
      <c r="A2894" s="4" t="s">
        <v>2924</v>
      </c>
      <c r="B2894" s="4" t="s">
        <v>1891</v>
      </c>
    </row>
    <row r="2895" spans="1:2" x14ac:dyDescent="0.25">
      <c r="A2895" s="4" t="s">
        <v>2925</v>
      </c>
      <c r="B2895" s="4" t="s">
        <v>1891</v>
      </c>
    </row>
    <row r="2896" spans="1:2" x14ac:dyDescent="0.25">
      <c r="A2896" s="4" t="s">
        <v>2926</v>
      </c>
      <c r="B2896" s="4" t="s">
        <v>1891</v>
      </c>
    </row>
    <row r="2897" spans="1:2" x14ac:dyDescent="0.25">
      <c r="A2897" s="4" t="s">
        <v>2927</v>
      </c>
      <c r="B2897" s="4" t="s">
        <v>1891</v>
      </c>
    </row>
    <row r="2898" spans="1:2" x14ac:dyDescent="0.25">
      <c r="A2898" s="4" t="s">
        <v>2928</v>
      </c>
      <c r="B2898" s="4" t="s">
        <v>1891</v>
      </c>
    </row>
    <row r="2899" spans="1:2" x14ac:dyDescent="0.25">
      <c r="A2899" s="4" t="s">
        <v>2929</v>
      </c>
      <c r="B2899" s="4" t="s">
        <v>1891</v>
      </c>
    </row>
    <row r="2900" spans="1:2" x14ac:dyDescent="0.25">
      <c r="A2900" s="4" t="s">
        <v>2930</v>
      </c>
      <c r="B2900" s="4" t="s">
        <v>1891</v>
      </c>
    </row>
    <row r="2901" spans="1:2" x14ac:dyDescent="0.25">
      <c r="A2901" s="4" t="s">
        <v>2931</v>
      </c>
      <c r="B2901" s="4" t="s">
        <v>1891</v>
      </c>
    </row>
    <row r="2902" spans="1:2" x14ac:dyDescent="0.25">
      <c r="A2902" s="4" t="s">
        <v>2932</v>
      </c>
      <c r="B2902" s="4" t="s">
        <v>1891</v>
      </c>
    </row>
    <row r="2903" spans="1:2" x14ac:dyDescent="0.25">
      <c r="A2903" s="4" t="s">
        <v>2933</v>
      </c>
      <c r="B2903" s="4" t="s">
        <v>1891</v>
      </c>
    </row>
    <row r="2904" spans="1:2" x14ac:dyDescent="0.25">
      <c r="A2904" s="4" t="s">
        <v>2934</v>
      </c>
      <c r="B2904" s="4" t="s">
        <v>1891</v>
      </c>
    </row>
    <row r="2905" spans="1:2" x14ac:dyDescent="0.25">
      <c r="A2905" s="4" t="s">
        <v>2935</v>
      </c>
      <c r="B2905" s="4" t="s">
        <v>1891</v>
      </c>
    </row>
    <row r="2906" spans="1:2" x14ac:dyDescent="0.25">
      <c r="A2906" s="4" t="s">
        <v>2936</v>
      </c>
      <c r="B2906" s="4" t="s">
        <v>1891</v>
      </c>
    </row>
    <row r="2907" spans="1:2" x14ac:dyDescent="0.25">
      <c r="A2907" s="4" t="s">
        <v>2937</v>
      </c>
      <c r="B2907" s="4" t="s">
        <v>1891</v>
      </c>
    </row>
    <row r="2908" spans="1:2" x14ac:dyDescent="0.25">
      <c r="A2908" s="4" t="s">
        <v>2938</v>
      </c>
      <c r="B2908" s="4" t="s">
        <v>1891</v>
      </c>
    </row>
    <row r="2909" spans="1:2" x14ac:dyDescent="0.25">
      <c r="A2909" s="4" t="s">
        <v>2939</v>
      </c>
      <c r="B2909" s="4" t="s">
        <v>1891</v>
      </c>
    </row>
    <row r="2910" spans="1:2" x14ac:dyDescent="0.25">
      <c r="A2910" s="4" t="s">
        <v>2940</v>
      </c>
      <c r="B2910" s="4" t="s">
        <v>1891</v>
      </c>
    </row>
    <row r="2911" spans="1:2" x14ac:dyDescent="0.25">
      <c r="A2911" s="4" t="s">
        <v>2941</v>
      </c>
      <c r="B2911" s="4" t="s">
        <v>1891</v>
      </c>
    </row>
    <row r="2912" spans="1:2" x14ac:dyDescent="0.25">
      <c r="A2912" s="4" t="s">
        <v>2942</v>
      </c>
      <c r="B2912" s="4" t="s">
        <v>1891</v>
      </c>
    </row>
    <row r="2913" spans="1:2" x14ac:dyDescent="0.25">
      <c r="A2913" s="4" t="s">
        <v>2943</v>
      </c>
      <c r="B2913" s="4" t="s">
        <v>1891</v>
      </c>
    </row>
    <row r="2914" spans="1:2" x14ac:dyDescent="0.25">
      <c r="A2914" s="4" t="s">
        <v>2944</v>
      </c>
      <c r="B2914" s="4" t="s">
        <v>1891</v>
      </c>
    </row>
    <row r="2915" spans="1:2" x14ac:dyDescent="0.25">
      <c r="A2915" s="4" t="s">
        <v>2945</v>
      </c>
      <c r="B2915" s="4" t="s">
        <v>1891</v>
      </c>
    </row>
    <row r="2916" spans="1:2" x14ac:dyDescent="0.25">
      <c r="A2916" s="4" t="s">
        <v>2946</v>
      </c>
      <c r="B2916" s="4" t="s">
        <v>1891</v>
      </c>
    </row>
    <row r="2917" spans="1:2" x14ac:dyDescent="0.25">
      <c r="A2917" s="4" t="s">
        <v>2947</v>
      </c>
      <c r="B2917" s="4" t="s">
        <v>1891</v>
      </c>
    </row>
    <row r="2918" spans="1:2" x14ac:dyDescent="0.25">
      <c r="A2918" s="4" t="s">
        <v>2948</v>
      </c>
      <c r="B2918" s="4" t="s">
        <v>1891</v>
      </c>
    </row>
    <row r="2919" spans="1:2" x14ac:dyDescent="0.25">
      <c r="A2919" s="4" t="s">
        <v>2949</v>
      </c>
      <c r="B2919" s="4" t="s">
        <v>1891</v>
      </c>
    </row>
    <row r="2920" spans="1:2" x14ac:dyDescent="0.25">
      <c r="A2920" s="4" t="s">
        <v>2950</v>
      </c>
      <c r="B2920" s="4" t="s">
        <v>1891</v>
      </c>
    </row>
    <row r="2921" spans="1:2" x14ac:dyDescent="0.25">
      <c r="A2921" s="4" t="s">
        <v>2951</v>
      </c>
      <c r="B2921" s="4" t="s">
        <v>1891</v>
      </c>
    </row>
    <row r="2922" spans="1:2" x14ac:dyDescent="0.25">
      <c r="A2922" s="4" t="s">
        <v>2952</v>
      </c>
      <c r="B2922" s="4" t="s">
        <v>1891</v>
      </c>
    </row>
    <row r="2923" spans="1:2" x14ac:dyDescent="0.25">
      <c r="A2923" s="4" t="s">
        <v>2953</v>
      </c>
      <c r="B2923" s="4" t="s">
        <v>1891</v>
      </c>
    </row>
    <row r="2924" spans="1:2" x14ac:dyDescent="0.25">
      <c r="A2924" s="4" t="s">
        <v>2954</v>
      </c>
      <c r="B2924" s="4" t="s">
        <v>1891</v>
      </c>
    </row>
    <row r="2925" spans="1:2" x14ac:dyDescent="0.25">
      <c r="A2925" s="4" t="s">
        <v>2955</v>
      </c>
      <c r="B2925" s="4" t="s">
        <v>1891</v>
      </c>
    </row>
    <row r="2926" spans="1:2" x14ac:dyDescent="0.25">
      <c r="A2926" s="4" t="s">
        <v>2956</v>
      </c>
      <c r="B2926" s="4" t="s">
        <v>1891</v>
      </c>
    </row>
    <row r="2927" spans="1:2" x14ac:dyDescent="0.25">
      <c r="A2927" s="4" t="s">
        <v>2957</v>
      </c>
      <c r="B2927" s="4" t="s">
        <v>1891</v>
      </c>
    </row>
    <row r="2928" spans="1:2" x14ac:dyDescent="0.25">
      <c r="A2928" s="4" t="s">
        <v>2958</v>
      </c>
      <c r="B2928" s="4" t="s">
        <v>1891</v>
      </c>
    </row>
    <row r="2929" spans="1:2" x14ac:dyDescent="0.25">
      <c r="A2929" s="4" t="s">
        <v>2959</v>
      </c>
      <c r="B2929" s="4" t="s">
        <v>1891</v>
      </c>
    </row>
    <row r="2930" spans="1:2" x14ac:dyDescent="0.25">
      <c r="A2930" s="4" t="s">
        <v>2960</v>
      </c>
      <c r="B2930" s="4" t="s">
        <v>1891</v>
      </c>
    </row>
    <row r="2931" spans="1:2" x14ac:dyDescent="0.25">
      <c r="A2931" s="4" t="s">
        <v>2961</v>
      </c>
      <c r="B2931" s="4" t="s">
        <v>1891</v>
      </c>
    </row>
    <row r="2932" spans="1:2" x14ac:dyDescent="0.25">
      <c r="A2932" s="4" t="s">
        <v>2962</v>
      </c>
      <c r="B2932" s="4" t="s">
        <v>1891</v>
      </c>
    </row>
    <row r="2933" spans="1:2" x14ac:dyDescent="0.25">
      <c r="A2933" s="4" t="s">
        <v>2963</v>
      </c>
      <c r="B2933" s="4" t="s">
        <v>1891</v>
      </c>
    </row>
    <row r="2934" spans="1:2" x14ac:dyDescent="0.25">
      <c r="A2934" s="4" t="s">
        <v>2964</v>
      </c>
      <c r="B2934" s="4" t="s">
        <v>1891</v>
      </c>
    </row>
    <row r="2935" spans="1:2" x14ac:dyDescent="0.25">
      <c r="A2935" s="4" t="s">
        <v>2965</v>
      </c>
      <c r="B2935" s="4" t="s">
        <v>1891</v>
      </c>
    </row>
    <row r="2936" spans="1:2" x14ac:dyDescent="0.25">
      <c r="A2936" s="4" t="s">
        <v>2966</v>
      </c>
      <c r="B2936" s="4" t="s">
        <v>1891</v>
      </c>
    </row>
    <row r="2937" spans="1:2" x14ac:dyDescent="0.25">
      <c r="A2937" s="4" t="s">
        <v>2967</v>
      </c>
      <c r="B2937" s="4" t="s">
        <v>1891</v>
      </c>
    </row>
    <row r="2938" spans="1:2" x14ac:dyDescent="0.25">
      <c r="A2938" s="4" t="s">
        <v>2968</v>
      </c>
      <c r="B2938" s="4" t="s">
        <v>1891</v>
      </c>
    </row>
    <row r="2939" spans="1:2" x14ac:dyDescent="0.25">
      <c r="A2939" s="4" t="s">
        <v>2969</v>
      </c>
      <c r="B2939" s="4" t="s">
        <v>1891</v>
      </c>
    </row>
    <row r="2940" spans="1:2" x14ac:dyDescent="0.25">
      <c r="A2940" s="4" t="s">
        <v>2970</v>
      </c>
      <c r="B2940" s="4" t="s">
        <v>1891</v>
      </c>
    </row>
    <row r="2941" spans="1:2" x14ac:dyDescent="0.25">
      <c r="A2941" s="4" t="s">
        <v>2971</v>
      </c>
      <c r="B2941" s="4" t="s">
        <v>1891</v>
      </c>
    </row>
    <row r="2942" spans="1:2" x14ac:dyDescent="0.25">
      <c r="A2942" s="4" t="s">
        <v>2972</v>
      </c>
      <c r="B2942" s="4" t="s">
        <v>1891</v>
      </c>
    </row>
    <row r="2943" spans="1:2" x14ac:dyDescent="0.25">
      <c r="A2943" s="4" t="s">
        <v>2973</v>
      </c>
      <c r="B2943" s="4" t="s">
        <v>1891</v>
      </c>
    </row>
    <row r="2944" spans="1:2" x14ac:dyDescent="0.25">
      <c r="A2944" s="4" t="s">
        <v>2974</v>
      </c>
      <c r="B2944" s="4" t="s">
        <v>1891</v>
      </c>
    </row>
    <row r="2945" spans="1:2" x14ac:dyDescent="0.25">
      <c r="A2945" s="4" t="s">
        <v>2975</v>
      </c>
      <c r="B2945" s="4" t="s">
        <v>1891</v>
      </c>
    </row>
    <row r="2946" spans="1:2" x14ac:dyDescent="0.25">
      <c r="A2946" s="4" t="s">
        <v>2976</v>
      </c>
      <c r="B2946" s="4" t="s">
        <v>1891</v>
      </c>
    </row>
    <row r="2947" spans="1:2" x14ac:dyDescent="0.25">
      <c r="A2947" s="4" t="s">
        <v>2977</v>
      </c>
      <c r="B2947" s="4" t="s">
        <v>1891</v>
      </c>
    </row>
    <row r="2948" spans="1:2" x14ac:dyDescent="0.25">
      <c r="A2948" s="4" t="s">
        <v>2978</v>
      </c>
      <c r="B2948" s="4" t="s">
        <v>1891</v>
      </c>
    </row>
    <row r="2949" spans="1:2" x14ac:dyDescent="0.25">
      <c r="A2949" s="4" t="s">
        <v>2979</v>
      </c>
      <c r="B2949" s="4" t="s">
        <v>1891</v>
      </c>
    </row>
    <row r="2950" spans="1:2" x14ac:dyDescent="0.25">
      <c r="A2950" s="4" t="s">
        <v>2980</v>
      </c>
      <c r="B2950" s="4" t="s">
        <v>1891</v>
      </c>
    </row>
    <row r="2951" spans="1:2" x14ac:dyDescent="0.25">
      <c r="A2951" s="4" t="s">
        <v>2981</v>
      </c>
      <c r="B2951" s="4" t="s">
        <v>1891</v>
      </c>
    </row>
    <row r="2952" spans="1:2" x14ac:dyDescent="0.25">
      <c r="A2952" s="4" t="s">
        <v>2982</v>
      </c>
      <c r="B2952" s="4" t="s">
        <v>1891</v>
      </c>
    </row>
    <row r="2953" spans="1:2" x14ac:dyDescent="0.25">
      <c r="A2953" s="4" t="s">
        <v>2983</v>
      </c>
      <c r="B2953" s="4" t="s">
        <v>1891</v>
      </c>
    </row>
    <row r="2954" spans="1:2" x14ac:dyDescent="0.25">
      <c r="A2954" s="4" t="s">
        <v>2984</v>
      </c>
      <c r="B2954" s="4" t="s">
        <v>1891</v>
      </c>
    </row>
    <row r="2955" spans="1:2" x14ac:dyDescent="0.25">
      <c r="A2955" s="4" t="s">
        <v>2985</v>
      </c>
      <c r="B2955" s="4" t="s">
        <v>1891</v>
      </c>
    </row>
    <row r="2956" spans="1:2" x14ac:dyDescent="0.25">
      <c r="A2956" s="4" t="s">
        <v>2986</v>
      </c>
      <c r="B2956" s="4" t="s">
        <v>1891</v>
      </c>
    </row>
    <row r="2957" spans="1:2" x14ac:dyDescent="0.25">
      <c r="A2957" s="4" t="s">
        <v>2987</v>
      </c>
      <c r="B2957" s="4" t="s">
        <v>1891</v>
      </c>
    </row>
    <row r="2958" spans="1:2" x14ac:dyDescent="0.25">
      <c r="A2958" s="4" t="s">
        <v>2988</v>
      </c>
      <c r="B2958" s="4" t="s">
        <v>1891</v>
      </c>
    </row>
    <row r="2959" spans="1:2" x14ac:dyDescent="0.25">
      <c r="A2959" s="4" t="s">
        <v>2989</v>
      </c>
      <c r="B2959" s="4" t="s">
        <v>1891</v>
      </c>
    </row>
    <row r="2960" spans="1:2" x14ac:dyDescent="0.25">
      <c r="A2960" s="4" t="s">
        <v>140</v>
      </c>
      <c r="B2960" s="4" t="s">
        <v>1703</v>
      </c>
    </row>
    <row r="2961" spans="1:2" x14ac:dyDescent="0.25">
      <c r="A2961" s="4" t="s">
        <v>2990</v>
      </c>
      <c r="B2961" s="4" t="s">
        <v>1703</v>
      </c>
    </row>
    <row r="2962" spans="1:2" x14ac:dyDescent="0.25">
      <c r="A2962" s="4" t="s">
        <v>2991</v>
      </c>
      <c r="B2962" s="4" t="s">
        <v>1703</v>
      </c>
    </row>
    <row r="2963" spans="1:2" x14ac:dyDescent="0.25">
      <c r="A2963" s="4" t="s">
        <v>2992</v>
      </c>
      <c r="B2963" s="4" t="s">
        <v>1703</v>
      </c>
    </row>
    <row r="2964" spans="1:2" x14ac:dyDescent="0.25">
      <c r="A2964" s="4" t="s">
        <v>2993</v>
      </c>
      <c r="B2964" s="4" t="s">
        <v>1703</v>
      </c>
    </row>
    <row r="2965" spans="1:2" x14ac:dyDescent="0.25">
      <c r="A2965" s="4" t="s">
        <v>2994</v>
      </c>
      <c r="B2965" s="4" t="s">
        <v>1703</v>
      </c>
    </row>
    <row r="2966" spans="1:2" x14ac:dyDescent="0.25">
      <c r="A2966" s="4" t="s">
        <v>2995</v>
      </c>
      <c r="B2966" s="4" t="s">
        <v>1703</v>
      </c>
    </row>
    <row r="2967" spans="1:2" x14ac:dyDescent="0.25">
      <c r="A2967" s="4" t="s">
        <v>2996</v>
      </c>
      <c r="B2967" s="4" t="s">
        <v>1703</v>
      </c>
    </row>
    <row r="2968" spans="1:2" x14ac:dyDescent="0.25">
      <c r="A2968" s="4" t="s">
        <v>2997</v>
      </c>
      <c r="B2968" s="4" t="s">
        <v>1703</v>
      </c>
    </row>
    <row r="2969" spans="1:2" x14ac:dyDescent="0.25">
      <c r="A2969" s="4" t="s">
        <v>2998</v>
      </c>
      <c r="B2969" s="4" t="s">
        <v>1703</v>
      </c>
    </row>
    <row r="2970" spans="1:2" x14ac:dyDescent="0.25">
      <c r="A2970" s="4" t="s">
        <v>2999</v>
      </c>
      <c r="B2970" s="4" t="s">
        <v>1703</v>
      </c>
    </row>
    <row r="2971" spans="1:2" x14ac:dyDescent="0.25">
      <c r="A2971" s="4" t="s">
        <v>19</v>
      </c>
      <c r="B2971" s="4" t="s">
        <v>1703</v>
      </c>
    </row>
    <row r="2972" spans="1:2" x14ac:dyDescent="0.25">
      <c r="A2972" s="4" t="s">
        <v>3000</v>
      </c>
      <c r="B2972" s="4" t="s">
        <v>1703</v>
      </c>
    </row>
    <row r="2973" spans="1:2" x14ac:dyDescent="0.25">
      <c r="A2973" s="4" t="s">
        <v>3001</v>
      </c>
      <c r="B2973" s="4" t="s">
        <v>1703</v>
      </c>
    </row>
    <row r="2974" spans="1:2" x14ac:dyDescent="0.25">
      <c r="A2974" s="4" t="s">
        <v>3002</v>
      </c>
      <c r="B2974" s="4" t="s">
        <v>1703</v>
      </c>
    </row>
    <row r="2975" spans="1:2" x14ac:dyDescent="0.25">
      <c r="A2975" s="4" t="s">
        <v>3003</v>
      </c>
      <c r="B2975" s="4" t="s">
        <v>1703</v>
      </c>
    </row>
    <row r="2976" spans="1:2" x14ac:dyDescent="0.25">
      <c r="A2976" s="4" t="s">
        <v>3004</v>
      </c>
      <c r="B2976" s="4" t="s">
        <v>1703</v>
      </c>
    </row>
    <row r="2977" spans="1:2" x14ac:dyDescent="0.25">
      <c r="A2977" s="4" t="s">
        <v>3005</v>
      </c>
      <c r="B2977" s="4" t="s">
        <v>1703</v>
      </c>
    </row>
    <row r="2978" spans="1:2" x14ac:dyDescent="0.25">
      <c r="A2978" s="4" t="s">
        <v>3006</v>
      </c>
      <c r="B2978" s="4" t="s">
        <v>1703</v>
      </c>
    </row>
    <row r="2979" spans="1:2" x14ac:dyDescent="0.25">
      <c r="A2979" s="4" t="s">
        <v>3007</v>
      </c>
      <c r="B2979" s="4" t="s">
        <v>1703</v>
      </c>
    </row>
    <row r="2980" spans="1:2" x14ac:dyDescent="0.25">
      <c r="A2980" s="4" t="s">
        <v>3008</v>
      </c>
      <c r="B2980" s="4" t="s">
        <v>1703</v>
      </c>
    </row>
    <row r="2981" spans="1:2" x14ac:dyDescent="0.25">
      <c r="A2981" s="4" t="s">
        <v>3009</v>
      </c>
      <c r="B2981" s="4" t="s">
        <v>1703</v>
      </c>
    </row>
    <row r="2982" spans="1:2" x14ac:dyDescent="0.25">
      <c r="A2982" s="4" t="s">
        <v>3010</v>
      </c>
      <c r="B2982" s="4" t="s">
        <v>1703</v>
      </c>
    </row>
    <row r="2983" spans="1:2" x14ac:dyDescent="0.25">
      <c r="A2983" s="4" t="s">
        <v>3011</v>
      </c>
      <c r="B2983" s="4" t="s">
        <v>1891</v>
      </c>
    </row>
    <row r="2984" spans="1:2" x14ac:dyDescent="0.25">
      <c r="A2984" s="4" t="s">
        <v>3012</v>
      </c>
      <c r="B2984" s="4" t="s">
        <v>1891</v>
      </c>
    </row>
    <row r="2985" spans="1:2" x14ac:dyDescent="0.25">
      <c r="A2985" s="4" t="s">
        <v>3013</v>
      </c>
      <c r="B2985" s="4" t="s">
        <v>1891</v>
      </c>
    </row>
    <row r="2986" spans="1:2" x14ac:dyDescent="0.25">
      <c r="A2986" s="4" t="s">
        <v>3014</v>
      </c>
      <c r="B2986" s="4" t="s">
        <v>1891</v>
      </c>
    </row>
    <row r="2987" spans="1:2" x14ac:dyDescent="0.25">
      <c r="A2987" s="4" t="s">
        <v>3015</v>
      </c>
      <c r="B2987" s="4" t="s">
        <v>1891</v>
      </c>
    </row>
    <row r="2988" spans="1:2" x14ac:dyDescent="0.25">
      <c r="A2988" s="4" t="s">
        <v>3016</v>
      </c>
      <c r="B2988" s="4" t="s">
        <v>1891</v>
      </c>
    </row>
    <row r="2989" spans="1:2" x14ac:dyDescent="0.25">
      <c r="A2989" s="4" t="s">
        <v>3017</v>
      </c>
      <c r="B2989" s="4" t="s">
        <v>1891</v>
      </c>
    </row>
    <row r="2990" spans="1:2" x14ac:dyDescent="0.25">
      <c r="A2990" s="4" t="s">
        <v>3018</v>
      </c>
      <c r="B2990" s="4" t="s">
        <v>1891</v>
      </c>
    </row>
    <row r="2991" spans="1:2" x14ac:dyDescent="0.25">
      <c r="A2991" s="4" t="s">
        <v>3019</v>
      </c>
      <c r="B2991" s="4" t="s">
        <v>1891</v>
      </c>
    </row>
    <row r="2992" spans="1:2" x14ac:dyDescent="0.25">
      <c r="A2992" s="4" t="s">
        <v>3020</v>
      </c>
      <c r="B2992" s="4" t="s">
        <v>1891</v>
      </c>
    </row>
    <row r="2993" spans="1:2" x14ac:dyDescent="0.25">
      <c r="A2993" s="4" t="s">
        <v>3021</v>
      </c>
      <c r="B2993" s="4" t="s">
        <v>1891</v>
      </c>
    </row>
    <row r="2994" spans="1:2" x14ac:dyDescent="0.25">
      <c r="A2994" s="4" t="s">
        <v>3022</v>
      </c>
      <c r="B2994" s="4" t="s">
        <v>1891</v>
      </c>
    </row>
    <row r="2995" spans="1:2" x14ac:dyDescent="0.25">
      <c r="A2995" s="4" t="s">
        <v>3023</v>
      </c>
      <c r="B2995" s="4" t="s">
        <v>1891</v>
      </c>
    </row>
    <row r="2996" spans="1:2" x14ac:dyDescent="0.25">
      <c r="A2996" s="4" t="s">
        <v>3024</v>
      </c>
      <c r="B2996" s="4" t="s">
        <v>1891</v>
      </c>
    </row>
    <row r="2997" spans="1:2" x14ac:dyDescent="0.25">
      <c r="A2997" s="4" t="s">
        <v>3025</v>
      </c>
      <c r="B2997" s="4" t="s">
        <v>1891</v>
      </c>
    </row>
    <row r="2998" spans="1:2" x14ac:dyDescent="0.25">
      <c r="A2998" s="4" t="s">
        <v>3026</v>
      </c>
      <c r="B2998" s="4" t="s">
        <v>1891</v>
      </c>
    </row>
    <row r="2999" spans="1:2" x14ac:dyDescent="0.25">
      <c r="A2999" s="4" t="s">
        <v>3027</v>
      </c>
      <c r="B2999" s="4" t="s">
        <v>1891</v>
      </c>
    </row>
    <row r="3000" spans="1:2" x14ac:dyDescent="0.25">
      <c r="A3000" s="4" t="s">
        <v>3028</v>
      </c>
      <c r="B3000" s="4" t="s">
        <v>1891</v>
      </c>
    </row>
    <row r="3001" spans="1:2" x14ac:dyDescent="0.25">
      <c r="A3001" s="4" t="s">
        <v>3029</v>
      </c>
      <c r="B3001" s="4" t="s">
        <v>1891</v>
      </c>
    </row>
    <row r="3002" spans="1:2" x14ac:dyDescent="0.25">
      <c r="A3002" s="4" t="s">
        <v>3030</v>
      </c>
      <c r="B3002" s="4" t="s">
        <v>1891</v>
      </c>
    </row>
    <row r="3003" spans="1:2" x14ac:dyDescent="0.25">
      <c r="A3003" s="4" t="s">
        <v>3031</v>
      </c>
      <c r="B3003" s="4" t="s">
        <v>1891</v>
      </c>
    </row>
    <row r="3004" spans="1:2" x14ac:dyDescent="0.25">
      <c r="A3004" s="4" t="s">
        <v>3032</v>
      </c>
      <c r="B3004" s="4" t="s">
        <v>1891</v>
      </c>
    </row>
    <row r="3005" spans="1:2" x14ac:dyDescent="0.25">
      <c r="A3005" s="4" t="s">
        <v>3033</v>
      </c>
      <c r="B3005" s="4" t="s">
        <v>1891</v>
      </c>
    </row>
    <row r="3006" spans="1:2" x14ac:dyDescent="0.25">
      <c r="A3006" s="4" t="s">
        <v>3034</v>
      </c>
      <c r="B3006" s="4" t="s">
        <v>1891</v>
      </c>
    </row>
    <row r="3007" spans="1:2" x14ac:dyDescent="0.25">
      <c r="A3007" s="4" t="s">
        <v>3035</v>
      </c>
      <c r="B3007" s="4" t="s">
        <v>1891</v>
      </c>
    </row>
    <row r="3008" spans="1:2" x14ac:dyDescent="0.25">
      <c r="A3008" s="4" t="s">
        <v>3036</v>
      </c>
      <c r="B3008" s="4" t="s">
        <v>1891</v>
      </c>
    </row>
    <row r="3009" spans="1:2" x14ac:dyDescent="0.25">
      <c r="A3009" s="4" t="s">
        <v>3037</v>
      </c>
      <c r="B3009" s="4" t="s">
        <v>1891</v>
      </c>
    </row>
    <row r="3010" spans="1:2" x14ac:dyDescent="0.25">
      <c r="A3010" s="4" t="s">
        <v>3038</v>
      </c>
      <c r="B3010" s="4" t="s">
        <v>1700</v>
      </c>
    </row>
    <row r="3011" spans="1:2" x14ac:dyDescent="0.25">
      <c r="A3011" s="4" t="s">
        <v>3039</v>
      </c>
      <c r="B3011" s="4" t="s">
        <v>1700</v>
      </c>
    </row>
    <row r="3012" spans="1:2" x14ac:dyDescent="0.25">
      <c r="A3012" s="4" t="s">
        <v>3040</v>
      </c>
      <c r="B3012" s="4" t="s">
        <v>1700</v>
      </c>
    </row>
    <row r="3013" spans="1:2" x14ac:dyDescent="0.25">
      <c r="A3013" s="4" t="s">
        <v>3041</v>
      </c>
      <c r="B3013" s="4" t="s">
        <v>1700</v>
      </c>
    </row>
    <row r="3014" spans="1:2" x14ac:dyDescent="0.25">
      <c r="A3014" s="4" t="s">
        <v>3042</v>
      </c>
      <c r="B3014" s="4" t="s">
        <v>1700</v>
      </c>
    </row>
    <row r="3015" spans="1:2" x14ac:dyDescent="0.25">
      <c r="A3015" s="4" t="s">
        <v>3043</v>
      </c>
      <c r="B3015" s="4" t="s">
        <v>1700</v>
      </c>
    </row>
    <row r="3016" spans="1:2" x14ac:dyDescent="0.25">
      <c r="A3016" s="4" t="s">
        <v>3044</v>
      </c>
      <c r="B3016" s="4" t="s">
        <v>1700</v>
      </c>
    </row>
    <row r="3017" spans="1:2" x14ac:dyDescent="0.25">
      <c r="A3017" s="4" t="s">
        <v>3045</v>
      </c>
      <c r="B3017" s="4" t="s">
        <v>1700</v>
      </c>
    </row>
    <row r="3018" spans="1:2" x14ac:dyDescent="0.25">
      <c r="A3018" s="4" t="s">
        <v>3046</v>
      </c>
      <c r="B3018" s="4" t="s">
        <v>1700</v>
      </c>
    </row>
    <row r="3019" spans="1:2" x14ac:dyDescent="0.25">
      <c r="A3019" s="4" t="s">
        <v>3047</v>
      </c>
      <c r="B3019" s="4" t="s">
        <v>1891</v>
      </c>
    </row>
    <row r="3020" spans="1:2" x14ac:dyDescent="0.25">
      <c r="A3020" s="4" t="s">
        <v>3048</v>
      </c>
      <c r="B3020" s="4" t="s">
        <v>1700</v>
      </c>
    </row>
    <row r="3021" spans="1:2" x14ac:dyDescent="0.25">
      <c r="A3021" s="4" t="s">
        <v>3049</v>
      </c>
      <c r="B3021" s="4" t="s">
        <v>1700</v>
      </c>
    </row>
    <row r="3022" spans="1:2" x14ac:dyDescent="0.25">
      <c r="A3022" s="4" t="s">
        <v>3050</v>
      </c>
      <c r="B3022" s="4" t="s">
        <v>1700</v>
      </c>
    </row>
    <row r="3023" spans="1:2" x14ac:dyDescent="0.25">
      <c r="A3023" s="4" t="s">
        <v>3051</v>
      </c>
      <c r="B3023" s="4" t="s">
        <v>1700</v>
      </c>
    </row>
    <row r="3024" spans="1:2" x14ac:dyDescent="0.25">
      <c r="A3024" s="4" t="s">
        <v>3052</v>
      </c>
      <c r="B3024" s="4" t="s">
        <v>1700</v>
      </c>
    </row>
    <row r="3025" spans="1:2" x14ac:dyDescent="0.25">
      <c r="A3025" s="4" t="s">
        <v>3053</v>
      </c>
      <c r="B3025" s="4" t="s">
        <v>1700</v>
      </c>
    </row>
    <row r="3026" spans="1:2" x14ac:dyDescent="0.25">
      <c r="A3026" s="4" t="s">
        <v>3054</v>
      </c>
      <c r="B3026" s="4" t="s">
        <v>1700</v>
      </c>
    </row>
    <row r="3027" spans="1:2" x14ac:dyDescent="0.25">
      <c r="A3027" s="4" t="s">
        <v>3055</v>
      </c>
      <c r="B3027" s="4" t="s">
        <v>1700</v>
      </c>
    </row>
    <row r="3028" spans="1:2" x14ac:dyDescent="0.25">
      <c r="A3028" s="4" t="s">
        <v>3056</v>
      </c>
      <c r="B3028" s="4" t="s">
        <v>1703</v>
      </c>
    </row>
    <row r="3029" spans="1:2" x14ac:dyDescent="0.25">
      <c r="A3029" s="4" t="s">
        <v>3057</v>
      </c>
      <c r="B3029" s="4" t="s">
        <v>1703</v>
      </c>
    </row>
    <row r="3030" spans="1:2" x14ac:dyDescent="0.25">
      <c r="A3030" s="4" t="s">
        <v>3058</v>
      </c>
      <c r="B3030" s="4" t="s">
        <v>1703</v>
      </c>
    </row>
    <row r="3031" spans="1:2" x14ac:dyDescent="0.25">
      <c r="A3031" s="4" t="s">
        <v>3059</v>
      </c>
      <c r="B3031" s="4" t="s">
        <v>1703</v>
      </c>
    </row>
    <row r="3032" spans="1:2" x14ac:dyDescent="0.25">
      <c r="A3032" s="4" t="s">
        <v>3060</v>
      </c>
      <c r="B3032" s="4" t="s">
        <v>1703</v>
      </c>
    </row>
    <row r="3033" spans="1:2" x14ac:dyDescent="0.25">
      <c r="A3033" s="4" t="s">
        <v>3061</v>
      </c>
      <c r="B3033" s="4" t="s">
        <v>1703</v>
      </c>
    </row>
    <row r="3034" spans="1:2" x14ac:dyDescent="0.25">
      <c r="A3034" s="4" t="s">
        <v>3062</v>
      </c>
      <c r="B3034" s="4" t="s">
        <v>1703</v>
      </c>
    </row>
    <row r="3035" spans="1:2" x14ac:dyDescent="0.25">
      <c r="A3035" s="4" t="s">
        <v>3063</v>
      </c>
      <c r="B3035" s="4" t="s">
        <v>1703</v>
      </c>
    </row>
    <row r="3036" spans="1:2" x14ac:dyDescent="0.25">
      <c r="A3036" s="4" t="s">
        <v>3064</v>
      </c>
      <c r="B3036" s="4" t="s">
        <v>1703</v>
      </c>
    </row>
    <row r="3037" spans="1:2" x14ac:dyDescent="0.25">
      <c r="A3037" s="4" t="s">
        <v>3065</v>
      </c>
      <c r="B3037" s="4" t="s">
        <v>1703</v>
      </c>
    </row>
    <row r="3038" spans="1:2" x14ac:dyDescent="0.25">
      <c r="A3038" s="4" t="s">
        <v>3066</v>
      </c>
      <c r="B3038" s="4" t="s">
        <v>1703</v>
      </c>
    </row>
    <row r="3039" spans="1:2" x14ac:dyDescent="0.25">
      <c r="A3039" s="4" t="s">
        <v>3067</v>
      </c>
      <c r="B3039" s="4" t="s">
        <v>1703</v>
      </c>
    </row>
    <row r="3040" spans="1:2" x14ac:dyDescent="0.25">
      <c r="A3040" s="4" t="s">
        <v>3068</v>
      </c>
      <c r="B3040" s="4" t="s">
        <v>1703</v>
      </c>
    </row>
    <row r="3041" spans="1:2" x14ac:dyDescent="0.25">
      <c r="A3041" s="4" t="s">
        <v>3069</v>
      </c>
      <c r="B3041" s="4" t="s">
        <v>1703</v>
      </c>
    </row>
    <row r="3042" spans="1:2" x14ac:dyDescent="0.25">
      <c r="A3042" s="4" t="s">
        <v>3070</v>
      </c>
      <c r="B3042" s="4" t="s">
        <v>1703</v>
      </c>
    </row>
    <row r="3043" spans="1:2" x14ac:dyDescent="0.25">
      <c r="A3043" s="4" t="s">
        <v>3071</v>
      </c>
      <c r="B3043" s="4" t="s">
        <v>1703</v>
      </c>
    </row>
    <row r="3044" spans="1:2" x14ac:dyDescent="0.25">
      <c r="A3044" s="4" t="s">
        <v>3072</v>
      </c>
      <c r="B3044" s="4" t="s">
        <v>1708</v>
      </c>
    </row>
    <row r="3045" spans="1:2" x14ac:dyDescent="0.25">
      <c r="A3045" s="4" t="s">
        <v>3073</v>
      </c>
      <c r="B3045" s="4" t="s">
        <v>1708</v>
      </c>
    </row>
    <row r="3046" spans="1:2" x14ac:dyDescent="0.25">
      <c r="A3046" s="4" t="s">
        <v>3074</v>
      </c>
      <c r="B3046" s="4" t="s">
        <v>1708</v>
      </c>
    </row>
    <row r="3047" spans="1:2" x14ac:dyDescent="0.25">
      <c r="A3047" s="4" t="s">
        <v>3075</v>
      </c>
      <c r="B3047" s="4" t="s">
        <v>1708</v>
      </c>
    </row>
    <row r="3048" spans="1:2" x14ac:dyDescent="0.25">
      <c r="A3048" s="4" t="s">
        <v>3076</v>
      </c>
      <c r="B3048" s="4" t="s">
        <v>1708</v>
      </c>
    </row>
    <row r="3049" spans="1:2" x14ac:dyDescent="0.25">
      <c r="A3049" s="4" t="s">
        <v>3077</v>
      </c>
      <c r="B3049" s="4" t="s">
        <v>1708</v>
      </c>
    </row>
    <row r="3050" spans="1:2" x14ac:dyDescent="0.25">
      <c r="A3050" s="4" t="s">
        <v>3078</v>
      </c>
      <c r="B3050" s="4" t="s">
        <v>1708</v>
      </c>
    </row>
    <row r="3051" spans="1:2" x14ac:dyDescent="0.25">
      <c r="A3051" s="4" t="s">
        <v>3079</v>
      </c>
      <c r="B3051" s="4" t="s">
        <v>1708</v>
      </c>
    </row>
    <row r="3052" spans="1:2" x14ac:dyDescent="0.25">
      <c r="A3052" s="4" t="s">
        <v>3080</v>
      </c>
      <c r="B3052" s="4" t="s">
        <v>1708</v>
      </c>
    </row>
    <row r="3053" spans="1:2" x14ac:dyDescent="0.25">
      <c r="A3053" s="4" t="s">
        <v>3081</v>
      </c>
      <c r="B3053" s="4" t="s">
        <v>1708</v>
      </c>
    </row>
    <row r="3054" spans="1:2" x14ac:dyDescent="0.25">
      <c r="A3054" s="4" t="s">
        <v>3082</v>
      </c>
      <c r="B3054" s="4" t="s">
        <v>1708</v>
      </c>
    </row>
    <row r="3055" spans="1:2" x14ac:dyDescent="0.25">
      <c r="A3055" s="4" t="s">
        <v>3083</v>
      </c>
      <c r="B3055" s="4" t="s">
        <v>1708</v>
      </c>
    </row>
    <row r="3056" spans="1:2" x14ac:dyDescent="0.25">
      <c r="A3056" s="4" t="s">
        <v>3084</v>
      </c>
      <c r="B3056" s="4" t="s">
        <v>1708</v>
      </c>
    </row>
    <row r="3057" spans="1:2" x14ac:dyDescent="0.25">
      <c r="A3057" s="4" t="s">
        <v>3085</v>
      </c>
      <c r="B3057" s="4" t="s">
        <v>1708</v>
      </c>
    </row>
    <row r="3058" spans="1:2" x14ac:dyDescent="0.25">
      <c r="A3058" s="4" t="s">
        <v>3086</v>
      </c>
      <c r="B3058" s="4" t="s">
        <v>1708</v>
      </c>
    </row>
    <row r="3059" spans="1:2" x14ac:dyDescent="0.25">
      <c r="A3059" s="4" t="s">
        <v>3087</v>
      </c>
      <c r="B3059" s="4" t="s">
        <v>1708</v>
      </c>
    </row>
    <row r="3060" spans="1:2" x14ac:dyDescent="0.25">
      <c r="A3060" s="4" t="s">
        <v>3088</v>
      </c>
      <c r="B3060" s="4" t="s">
        <v>1708</v>
      </c>
    </row>
    <row r="3061" spans="1:2" x14ac:dyDescent="0.25">
      <c r="A3061" s="4" t="s">
        <v>3089</v>
      </c>
      <c r="B3061" s="4" t="s">
        <v>1708</v>
      </c>
    </row>
    <row r="3062" spans="1:2" x14ac:dyDescent="0.25">
      <c r="A3062" s="4" t="s">
        <v>3090</v>
      </c>
      <c r="B3062" s="4" t="s">
        <v>1708</v>
      </c>
    </row>
    <row r="3063" spans="1:2" x14ac:dyDescent="0.25">
      <c r="A3063" s="4" t="s">
        <v>3091</v>
      </c>
      <c r="B3063" s="4" t="s">
        <v>1708</v>
      </c>
    </row>
    <row r="3064" spans="1:2" x14ac:dyDescent="0.25">
      <c r="A3064" s="4" t="s">
        <v>3092</v>
      </c>
      <c r="B3064" s="4" t="s">
        <v>1708</v>
      </c>
    </row>
    <row r="3065" spans="1:2" x14ac:dyDescent="0.25">
      <c r="A3065" s="4" t="s">
        <v>3093</v>
      </c>
      <c r="B3065" s="4" t="s">
        <v>1708</v>
      </c>
    </row>
    <row r="3066" spans="1:2" x14ac:dyDescent="0.25">
      <c r="A3066" s="4" t="s">
        <v>3094</v>
      </c>
      <c r="B3066" s="4" t="s">
        <v>1708</v>
      </c>
    </row>
    <row r="3067" spans="1:2" x14ac:dyDescent="0.25">
      <c r="A3067" s="4" t="s">
        <v>3095</v>
      </c>
      <c r="B3067" s="4" t="s">
        <v>1708</v>
      </c>
    </row>
    <row r="3068" spans="1:2" x14ac:dyDescent="0.25">
      <c r="A3068" s="4" t="s">
        <v>3096</v>
      </c>
      <c r="B3068" s="4" t="s">
        <v>1708</v>
      </c>
    </row>
    <row r="3069" spans="1:2" x14ac:dyDescent="0.25">
      <c r="A3069" s="4" t="s">
        <v>3097</v>
      </c>
      <c r="B3069" s="4" t="s">
        <v>1708</v>
      </c>
    </row>
    <row r="3070" spans="1:2" x14ac:dyDescent="0.25">
      <c r="A3070" s="4" t="s">
        <v>3098</v>
      </c>
      <c r="B3070" s="4" t="s">
        <v>1708</v>
      </c>
    </row>
    <row r="3071" spans="1:2" x14ac:dyDescent="0.25">
      <c r="A3071" s="4" t="s">
        <v>3099</v>
      </c>
      <c r="B3071" s="4" t="s">
        <v>1708</v>
      </c>
    </row>
    <row r="3072" spans="1:2" x14ac:dyDescent="0.25">
      <c r="A3072" s="4" t="s">
        <v>3100</v>
      </c>
      <c r="B3072" s="4" t="s">
        <v>1708</v>
      </c>
    </row>
    <row r="3073" spans="1:2" x14ac:dyDescent="0.25">
      <c r="A3073" s="4" t="s">
        <v>3101</v>
      </c>
      <c r="B3073" s="4" t="s">
        <v>1708</v>
      </c>
    </row>
    <row r="3074" spans="1:2" x14ac:dyDescent="0.25">
      <c r="A3074" s="4" t="s">
        <v>3102</v>
      </c>
      <c r="B3074" s="4" t="s">
        <v>1708</v>
      </c>
    </row>
    <row r="3075" spans="1:2" x14ac:dyDescent="0.25">
      <c r="A3075" s="4" t="s">
        <v>3103</v>
      </c>
      <c r="B3075" s="4" t="s">
        <v>1708</v>
      </c>
    </row>
    <row r="3076" spans="1:2" x14ac:dyDescent="0.25">
      <c r="A3076" s="4" t="s">
        <v>3104</v>
      </c>
      <c r="B3076" s="4" t="s">
        <v>1708</v>
      </c>
    </row>
    <row r="3077" spans="1:2" x14ac:dyDescent="0.25">
      <c r="A3077" s="4" t="s">
        <v>3105</v>
      </c>
      <c r="B3077" s="4" t="s">
        <v>1708</v>
      </c>
    </row>
    <row r="3078" spans="1:2" x14ac:dyDescent="0.25">
      <c r="A3078" s="4" t="s">
        <v>3106</v>
      </c>
      <c r="B3078" s="4" t="s">
        <v>1708</v>
      </c>
    </row>
    <row r="3079" spans="1:2" x14ac:dyDescent="0.25">
      <c r="A3079" s="4" t="s">
        <v>3107</v>
      </c>
      <c r="B3079" s="4" t="s">
        <v>1708</v>
      </c>
    </row>
    <row r="3080" spans="1:2" x14ac:dyDescent="0.25">
      <c r="A3080" s="4" t="s">
        <v>3108</v>
      </c>
      <c r="B3080" s="4" t="s">
        <v>1708</v>
      </c>
    </row>
    <row r="3081" spans="1:2" x14ac:dyDescent="0.25">
      <c r="A3081" s="4" t="s">
        <v>3109</v>
      </c>
      <c r="B3081" s="4" t="s">
        <v>1708</v>
      </c>
    </row>
    <row r="3082" spans="1:2" x14ac:dyDescent="0.25">
      <c r="A3082" s="4" t="s">
        <v>3110</v>
      </c>
      <c r="B3082" s="4" t="s">
        <v>1708</v>
      </c>
    </row>
    <row r="3083" spans="1:2" x14ac:dyDescent="0.25">
      <c r="A3083" s="4" t="s">
        <v>3111</v>
      </c>
      <c r="B3083" s="4" t="s">
        <v>1708</v>
      </c>
    </row>
    <row r="3084" spans="1:2" x14ac:dyDescent="0.25">
      <c r="A3084" s="4" t="s">
        <v>3112</v>
      </c>
      <c r="B3084" s="4" t="s">
        <v>1708</v>
      </c>
    </row>
    <row r="3085" spans="1:2" x14ac:dyDescent="0.25">
      <c r="A3085" s="4" t="s">
        <v>3113</v>
      </c>
      <c r="B3085" s="4" t="s">
        <v>1708</v>
      </c>
    </row>
    <row r="3086" spans="1:2" x14ac:dyDescent="0.25">
      <c r="A3086" s="4" t="s">
        <v>3114</v>
      </c>
      <c r="B3086" s="4" t="s">
        <v>1708</v>
      </c>
    </row>
    <row r="3087" spans="1:2" x14ac:dyDescent="0.25">
      <c r="A3087" s="4" t="s">
        <v>3115</v>
      </c>
      <c r="B3087" s="4" t="s">
        <v>1708</v>
      </c>
    </row>
    <row r="3088" spans="1:2" x14ac:dyDescent="0.25">
      <c r="A3088" s="4" t="s">
        <v>3116</v>
      </c>
      <c r="B3088" s="4" t="s">
        <v>1708</v>
      </c>
    </row>
    <row r="3089" spans="1:2" x14ac:dyDescent="0.25">
      <c r="A3089" s="4" t="s">
        <v>3117</v>
      </c>
      <c r="B3089" s="4" t="s">
        <v>1708</v>
      </c>
    </row>
    <row r="3090" spans="1:2" x14ac:dyDescent="0.25">
      <c r="A3090" s="4" t="s">
        <v>3118</v>
      </c>
      <c r="B3090" s="4" t="s">
        <v>1708</v>
      </c>
    </row>
    <row r="3091" spans="1:2" x14ac:dyDescent="0.25">
      <c r="A3091" s="4" t="s">
        <v>3119</v>
      </c>
      <c r="B3091" s="4" t="s">
        <v>1708</v>
      </c>
    </row>
    <row r="3092" spans="1:2" x14ac:dyDescent="0.25">
      <c r="A3092" s="4" t="s">
        <v>3120</v>
      </c>
      <c r="B3092" s="4" t="s">
        <v>1708</v>
      </c>
    </row>
    <row r="3093" spans="1:2" x14ac:dyDescent="0.25">
      <c r="A3093" s="4" t="s">
        <v>3121</v>
      </c>
      <c r="B3093" s="4" t="s">
        <v>1708</v>
      </c>
    </row>
    <row r="3094" spans="1:2" x14ac:dyDescent="0.25">
      <c r="A3094" s="4" t="s">
        <v>3122</v>
      </c>
      <c r="B3094" s="4" t="s">
        <v>1708</v>
      </c>
    </row>
    <row r="3095" spans="1:2" x14ac:dyDescent="0.25">
      <c r="A3095" s="4" t="s">
        <v>3123</v>
      </c>
      <c r="B3095" s="4" t="s">
        <v>1708</v>
      </c>
    </row>
    <row r="3096" spans="1:2" x14ac:dyDescent="0.25">
      <c r="A3096" s="4" t="s">
        <v>3124</v>
      </c>
      <c r="B3096" s="4" t="s">
        <v>1708</v>
      </c>
    </row>
    <row r="3097" spans="1:2" x14ac:dyDescent="0.25">
      <c r="A3097" s="4" t="s">
        <v>3125</v>
      </c>
      <c r="B3097" s="4" t="s">
        <v>1708</v>
      </c>
    </row>
    <row r="3098" spans="1:2" x14ac:dyDescent="0.25">
      <c r="A3098" s="4" t="s">
        <v>3126</v>
      </c>
      <c r="B3098" s="4" t="s">
        <v>1708</v>
      </c>
    </row>
    <row r="3099" spans="1:2" x14ac:dyDescent="0.25">
      <c r="A3099" s="4" t="s">
        <v>3127</v>
      </c>
      <c r="B3099" s="4" t="s">
        <v>1891</v>
      </c>
    </row>
    <row r="3100" spans="1:2" x14ac:dyDescent="0.25">
      <c r="A3100" s="11" t="s">
        <v>3128</v>
      </c>
      <c r="B3100" s="11" t="s">
        <v>1703</v>
      </c>
    </row>
    <row r="3101" spans="1:2" x14ac:dyDescent="0.25">
      <c r="A3101" s="11" t="s">
        <v>3129</v>
      </c>
      <c r="B3101" s="11" t="s">
        <v>1891</v>
      </c>
    </row>
    <row r="3102" spans="1:2" x14ac:dyDescent="0.25">
      <c r="A3102" s="4"/>
      <c r="B3102" s="4"/>
    </row>
    <row r="3103" spans="1:2" x14ac:dyDescent="0.25">
      <c r="A3103" s="4"/>
      <c r="B3103" s="4"/>
    </row>
    <row r="3104" spans="1:2" x14ac:dyDescent="0.25">
      <c r="A3104" s="4"/>
      <c r="B3104" s="4"/>
    </row>
    <row r="3105" spans="1:2" x14ac:dyDescent="0.25">
      <c r="A3105" s="4"/>
      <c r="B3105" s="4"/>
    </row>
    <row r="3106" spans="1:2" x14ac:dyDescent="0.25">
      <c r="A3106" s="4"/>
      <c r="B3106" s="4"/>
    </row>
    <row r="3107" spans="1:2" x14ac:dyDescent="0.25">
      <c r="A3107" s="4"/>
      <c r="B3107" s="4"/>
    </row>
    <row r="3108" spans="1:2" x14ac:dyDescent="0.25">
      <c r="A3108" s="4"/>
      <c r="B3108" s="4"/>
    </row>
    <row r="3109" spans="1:2" x14ac:dyDescent="0.25">
      <c r="A3109" s="4"/>
      <c r="B3109" s="4"/>
    </row>
    <row r="3110" spans="1:2" x14ac:dyDescent="0.25">
      <c r="A3110" s="4"/>
      <c r="B3110" s="4"/>
    </row>
    <row r="3111" spans="1:2" x14ac:dyDescent="0.25">
      <c r="A3111" s="4"/>
      <c r="B3111" s="4"/>
    </row>
    <row r="3112" spans="1:2" x14ac:dyDescent="0.25">
      <c r="A3112" s="4"/>
      <c r="B3112" s="4"/>
    </row>
    <row r="3113" spans="1:2" x14ac:dyDescent="0.25">
      <c r="A3113" s="4"/>
      <c r="B3113" s="4"/>
    </row>
    <row r="3114" spans="1:2" x14ac:dyDescent="0.25">
      <c r="A3114" s="4"/>
      <c r="B3114" s="4"/>
    </row>
    <row r="3115" spans="1:2" x14ac:dyDescent="0.25">
      <c r="A3115" s="4"/>
      <c r="B3115" s="4"/>
    </row>
    <row r="3116" spans="1:2" x14ac:dyDescent="0.25">
      <c r="A3116" s="4"/>
      <c r="B3116" s="4"/>
    </row>
    <row r="3117" spans="1:2" x14ac:dyDescent="0.25">
      <c r="A3117" s="4"/>
      <c r="B3117" s="4"/>
    </row>
    <row r="3118" spans="1:2" x14ac:dyDescent="0.25">
      <c r="A3118" s="4"/>
      <c r="B3118" s="4"/>
    </row>
    <row r="3119" spans="1:2" x14ac:dyDescent="0.25">
      <c r="A3119" s="4"/>
      <c r="B3119" s="4"/>
    </row>
    <row r="3120" spans="1:2" x14ac:dyDescent="0.25">
      <c r="A3120" s="4"/>
      <c r="B3120" s="4"/>
    </row>
    <row r="3121" spans="1:2" x14ac:dyDescent="0.25">
      <c r="A3121" s="4"/>
      <c r="B3121" s="4"/>
    </row>
    <row r="3122" spans="1:2" x14ac:dyDescent="0.25">
      <c r="A3122" s="4"/>
      <c r="B3122" s="4"/>
    </row>
    <row r="3123" spans="1:2" x14ac:dyDescent="0.25">
      <c r="A3123" s="4"/>
      <c r="B3123" s="4"/>
    </row>
    <row r="3124" spans="1:2" x14ac:dyDescent="0.25">
      <c r="A3124" s="4"/>
      <c r="B3124" s="4"/>
    </row>
    <row r="3125" spans="1:2" x14ac:dyDescent="0.25">
      <c r="A3125" s="4"/>
      <c r="B3125" s="4"/>
    </row>
    <row r="3126" spans="1:2" x14ac:dyDescent="0.25">
      <c r="A3126" s="4"/>
      <c r="B3126" s="4"/>
    </row>
    <row r="3127" spans="1:2" x14ac:dyDescent="0.25">
      <c r="A3127" s="4"/>
      <c r="B3127" s="4"/>
    </row>
    <row r="3128" spans="1:2" x14ac:dyDescent="0.25">
      <c r="A3128" s="4"/>
      <c r="B3128" s="4"/>
    </row>
    <row r="3129" spans="1:2" x14ac:dyDescent="0.25">
      <c r="A3129" s="4"/>
      <c r="B3129" s="4"/>
    </row>
    <row r="3130" spans="1:2" x14ac:dyDescent="0.25">
      <c r="A3130" s="4"/>
      <c r="B3130" s="4"/>
    </row>
    <row r="3131" spans="1:2" x14ac:dyDescent="0.25">
      <c r="A3131" s="4"/>
      <c r="B3131" s="4"/>
    </row>
    <row r="3132" spans="1:2" x14ac:dyDescent="0.25">
      <c r="A3132" s="4"/>
      <c r="B3132" s="4"/>
    </row>
    <row r="3133" spans="1:2" x14ac:dyDescent="0.25">
      <c r="A3133" s="4"/>
      <c r="B3133" s="4"/>
    </row>
    <row r="3134" spans="1:2" x14ac:dyDescent="0.25">
      <c r="A3134" s="4"/>
      <c r="B3134" s="4"/>
    </row>
    <row r="3135" spans="1:2" x14ac:dyDescent="0.25">
      <c r="A3135" s="4"/>
      <c r="B3135" s="4"/>
    </row>
    <row r="3136" spans="1:2" x14ac:dyDescent="0.25">
      <c r="A3136" s="4"/>
      <c r="B3136" s="4"/>
    </row>
    <row r="3137" spans="1:2" x14ac:dyDescent="0.25">
      <c r="A3137" s="4"/>
      <c r="B3137" s="4"/>
    </row>
    <row r="3138" spans="1:2" x14ac:dyDescent="0.25">
      <c r="A3138" s="4"/>
      <c r="B3138" s="4"/>
    </row>
    <row r="3139" spans="1:2" x14ac:dyDescent="0.25">
      <c r="A3139" s="4"/>
      <c r="B3139" s="4"/>
    </row>
    <row r="3140" spans="1:2" x14ac:dyDescent="0.25">
      <c r="A3140" s="4"/>
      <c r="B3140" s="4"/>
    </row>
    <row r="3141" spans="1:2" x14ac:dyDescent="0.25">
      <c r="A3141" s="4"/>
      <c r="B3141" s="4"/>
    </row>
    <row r="3142" spans="1:2" x14ac:dyDescent="0.25">
      <c r="A3142" s="4"/>
      <c r="B3142" s="4"/>
    </row>
    <row r="3143" spans="1:2" x14ac:dyDescent="0.25">
      <c r="A3143" s="4"/>
      <c r="B3143" s="4"/>
    </row>
    <row r="3144" spans="1:2" x14ac:dyDescent="0.25">
      <c r="A3144" s="4"/>
      <c r="B3144" s="4"/>
    </row>
    <row r="3145" spans="1:2" x14ac:dyDescent="0.25">
      <c r="A3145" s="4"/>
      <c r="B3145" s="4"/>
    </row>
    <row r="3146" spans="1:2" x14ac:dyDescent="0.25">
      <c r="A3146" s="4"/>
      <c r="B3146" s="4"/>
    </row>
    <row r="3147" spans="1:2" x14ac:dyDescent="0.25">
      <c r="A3147" s="4"/>
      <c r="B3147" s="4"/>
    </row>
    <row r="3148" spans="1:2" x14ac:dyDescent="0.25">
      <c r="A3148" s="4"/>
      <c r="B3148" s="4"/>
    </row>
    <row r="3149" spans="1:2" x14ac:dyDescent="0.25">
      <c r="A3149" s="4"/>
      <c r="B3149" s="4"/>
    </row>
    <row r="3150" spans="1:2" x14ac:dyDescent="0.25">
      <c r="A3150" s="4"/>
      <c r="B3150" s="4"/>
    </row>
    <row r="3151" spans="1:2" x14ac:dyDescent="0.25">
      <c r="A3151" s="4"/>
      <c r="B3151" s="4"/>
    </row>
    <row r="3152" spans="1:2" x14ac:dyDescent="0.25">
      <c r="A3152" s="4"/>
      <c r="B3152" s="4"/>
    </row>
    <row r="3153" spans="1:2" x14ac:dyDescent="0.25">
      <c r="A3153" s="4"/>
      <c r="B3153" s="4"/>
    </row>
    <row r="3154" spans="1:2" x14ac:dyDescent="0.25">
      <c r="A3154" s="4"/>
      <c r="B3154" s="4"/>
    </row>
    <row r="3155" spans="1:2" x14ac:dyDescent="0.25">
      <c r="A3155" s="4"/>
      <c r="B3155" s="4"/>
    </row>
    <row r="3156" spans="1:2" x14ac:dyDescent="0.25">
      <c r="A3156" s="4"/>
      <c r="B3156" s="4"/>
    </row>
    <row r="3157" spans="1:2" x14ac:dyDescent="0.25">
      <c r="A3157" s="4"/>
      <c r="B3157" s="4"/>
    </row>
    <row r="3158" spans="1:2" x14ac:dyDescent="0.25">
      <c r="A3158" s="4"/>
      <c r="B3158" s="4"/>
    </row>
    <row r="3159" spans="1:2" x14ac:dyDescent="0.25">
      <c r="A3159" s="4"/>
      <c r="B3159" s="4"/>
    </row>
    <row r="3160" spans="1:2" x14ac:dyDescent="0.25">
      <c r="A3160" s="4"/>
      <c r="B3160" s="4"/>
    </row>
    <row r="3161" spans="1:2" x14ac:dyDescent="0.25">
      <c r="A3161" s="4"/>
      <c r="B3161" s="4"/>
    </row>
    <row r="3162" spans="1:2" x14ac:dyDescent="0.25">
      <c r="A3162" s="4"/>
      <c r="B3162" s="4"/>
    </row>
    <row r="3163" spans="1:2" x14ac:dyDescent="0.25">
      <c r="A3163" s="4"/>
      <c r="B3163" s="4"/>
    </row>
    <row r="3164" spans="1:2" x14ac:dyDescent="0.25">
      <c r="A3164" s="4"/>
      <c r="B3164" s="4"/>
    </row>
    <row r="3165" spans="1:2" x14ac:dyDescent="0.25">
      <c r="A3165" s="4"/>
      <c r="B3165" s="4"/>
    </row>
    <row r="3166" spans="1:2" x14ac:dyDescent="0.25">
      <c r="A3166" s="4"/>
      <c r="B3166" s="4"/>
    </row>
    <row r="3167" spans="1:2" x14ac:dyDescent="0.25">
      <c r="A3167" s="4"/>
      <c r="B3167" s="4"/>
    </row>
    <row r="3168" spans="1:2" x14ac:dyDescent="0.25">
      <c r="A3168" s="4"/>
      <c r="B3168" s="4"/>
    </row>
    <row r="3169" spans="1:2" x14ac:dyDescent="0.25">
      <c r="A3169" s="4"/>
      <c r="B3169" s="4"/>
    </row>
    <row r="3170" spans="1:2" x14ac:dyDescent="0.25">
      <c r="A3170" s="4"/>
      <c r="B3170" s="4"/>
    </row>
    <row r="3171" spans="1:2" x14ac:dyDescent="0.25">
      <c r="A3171" s="4"/>
      <c r="B3171" s="4"/>
    </row>
    <row r="3172" spans="1:2" x14ac:dyDescent="0.25">
      <c r="A3172" s="4"/>
      <c r="B3172" s="4"/>
    </row>
    <row r="3173" spans="1:2" x14ac:dyDescent="0.25">
      <c r="A3173" s="4"/>
      <c r="B3173" s="4"/>
    </row>
    <row r="3174" spans="1:2" x14ac:dyDescent="0.25">
      <c r="A3174" s="4"/>
      <c r="B3174" s="4"/>
    </row>
    <row r="3175" spans="1:2" x14ac:dyDescent="0.25">
      <c r="A3175" s="4"/>
      <c r="B3175" s="4"/>
    </row>
    <row r="3176" spans="1:2" x14ac:dyDescent="0.25">
      <c r="A3176" s="4"/>
      <c r="B3176" s="4"/>
    </row>
    <row r="3177" spans="1:2" x14ac:dyDescent="0.25">
      <c r="A3177" s="4"/>
      <c r="B3177" s="4"/>
    </row>
    <row r="3178" spans="1:2" x14ac:dyDescent="0.25">
      <c r="A3178" s="4"/>
      <c r="B3178" s="4"/>
    </row>
    <row r="3179" spans="1:2" x14ac:dyDescent="0.25">
      <c r="A3179" s="4"/>
      <c r="B3179" s="4"/>
    </row>
    <row r="3180" spans="1:2" x14ac:dyDescent="0.25">
      <c r="A3180" s="4"/>
      <c r="B3180" s="4"/>
    </row>
    <row r="3181" spans="1:2" x14ac:dyDescent="0.25">
      <c r="A3181" s="4"/>
      <c r="B3181" s="4"/>
    </row>
    <row r="3182" spans="1:2" x14ac:dyDescent="0.25">
      <c r="A3182" s="4"/>
      <c r="B3182" s="4"/>
    </row>
    <row r="3183" spans="1:2" x14ac:dyDescent="0.25">
      <c r="A3183" s="4"/>
      <c r="B3183" s="4"/>
    </row>
    <row r="3184" spans="1:2" x14ac:dyDescent="0.25">
      <c r="A3184" s="4"/>
      <c r="B3184" s="4"/>
    </row>
    <row r="3185" spans="1:2" x14ac:dyDescent="0.25">
      <c r="A3185" s="4"/>
      <c r="B3185" s="4"/>
    </row>
    <row r="3186" spans="1:2" x14ac:dyDescent="0.25">
      <c r="A3186" s="4"/>
      <c r="B3186" s="4"/>
    </row>
    <row r="3187" spans="1:2" x14ac:dyDescent="0.25">
      <c r="A3187" s="4"/>
      <c r="B3187" s="4"/>
    </row>
    <row r="3188" spans="1:2" x14ac:dyDescent="0.25">
      <c r="A3188" s="4"/>
      <c r="B3188" s="4"/>
    </row>
    <row r="3189" spans="1:2" x14ac:dyDescent="0.25">
      <c r="A3189" s="4"/>
      <c r="B3189" s="4"/>
    </row>
    <row r="3190" spans="1:2" x14ac:dyDescent="0.25">
      <c r="A3190" s="4"/>
      <c r="B3190" s="4"/>
    </row>
    <row r="3191" spans="1:2" x14ac:dyDescent="0.25">
      <c r="A3191" s="4"/>
      <c r="B3191" s="4"/>
    </row>
    <row r="3192" spans="1:2" x14ac:dyDescent="0.25">
      <c r="A3192" s="4"/>
      <c r="B3192" s="4"/>
    </row>
    <row r="3193" spans="1:2" x14ac:dyDescent="0.25">
      <c r="A3193" s="4"/>
      <c r="B3193" s="4"/>
    </row>
    <row r="3194" spans="1:2" x14ac:dyDescent="0.25">
      <c r="A3194" s="4"/>
      <c r="B3194" s="4"/>
    </row>
    <row r="3195" spans="1:2" x14ac:dyDescent="0.25">
      <c r="A3195" s="4"/>
      <c r="B3195" s="4"/>
    </row>
    <row r="3196" spans="1:2" x14ac:dyDescent="0.25">
      <c r="A3196" s="4"/>
      <c r="B3196" s="4"/>
    </row>
    <row r="3197" spans="1:2" x14ac:dyDescent="0.25">
      <c r="A3197" s="4"/>
      <c r="B3197" s="4"/>
    </row>
    <row r="3198" spans="1:2" x14ac:dyDescent="0.25">
      <c r="A3198" s="4"/>
      <c r="B3198" s="4"/>
    </row>
    <row r="3199" spans="1:2" x14ac:dyDescent="0.25">
      <c r="A3199" s="4"/>
      <c r="B3199" s="4"/>
    </row>
    <row r="3200" spans="1:2" x14ac:dyDescent="0.25">
      <c r="A3200" s="4"/>
      <c r="B3200" s="4"/>
    </row>
    <row r="3201" spans="1:2" x14ac:dyDescent="0.25">
      <c r="A3201" s="4"/>
      <c r="B3201" s="4"/>
    </row>
    <row r="3202" spans="1:2" x14ac:dyDescent="0.25">
      <c r="A3202" s="4"/>
      <c r="B3202" s="4"/>
    </row>
    <row r="3203" spans="1:2" x14ac:dyDescent="0.25">
      <c r="A3203" s="4"/>
      <c r="B3203" s="4"/>
    </row>
    <row r="3204" spans="1:2" x14ac:dyDescent="0.25">
      <c r="A3204" s="4"/>
      <c r="B3204" s="4"/>
    </row>
    <row r="3205" spans="1:2" x14ac:dyDescent="0.25">
      <c r="A3205" s="4"/>
      <c r="B3205" s="4"/>
    </row>
    <row r="3206" spans="1:2" x14ac:dyDescent="0.25">
      <c r="A3206" s="4"/>
      <c r="B3206" s="4"/>
    </row>
    <row r="3207" spans="1:2" x14ac:dyDescent="0.25">
      <c r="A3207" s="4"/>
      <c r="B3207" s="4"/>
    </row>
    <row r="3208" spans="1:2" x14ac:dyDescent="0.25">
      <c r="A3208" s="4"/>
      <c r="B3208" s="4"/>
    </row>
    <row r="3209" spans="1:2" x14ac:dyDescent="0.25">
      <c r="A3209" s="4"/>
      <c r="B3209" s="4"/>
    </row>
    <row r="3210" spans="1:2" x14ac:dyDescent="0.25">
      <c r="A3210" s="4"/>
      <c r="B3210" s="4"/>
    </row>
    <row r="3211" spans="1:2" x14ac:dyDescent="0.25">
      <c r="A3211" s="4"/>
      <c r="B3211" s="4"/>
    </row>
    <row r="3212" spans="1:2" x14ac:dyDescent="0.25">
      <c r="A3212" s="4"/>
      <c r="B3212" s="4"/>
    </row>
    <row r="3213" spans="1:2" x14ac:dyDescent="0.25">
      <c r="A3213" s="4"/>
      <c r="B3213" s="4"/>
    </row>
    <row r="3214" spans="1:2" x14ac:dyDescent="0.25">
      <c r="A3214" s="4"/>
      <c r="B3214" s="4"/>
    </row>
    <row r="3215" spans="1:2" x14ac:dyDescent="0.25">
      <c r="A3215" s="4"/>
      <c r="B3215" s="4"/>
    </row>
    <row r="3216" spans="1:2" x14ac:dyDescent="0.25">
      <c r="A3216" s="4"/>
      <c r="B3216" s="4"/>
    </row>
    <row r="3217" spans="1:2" x14ac:dyDescent="0.25">
      <c r="A3217" s="4"/>
      <c r="B3217" s="4"/>
    </row>
    <row r="3218" spans="1:2" x14ac:dyDescent="0.25">
      <c r="A3218" s="4"/>
      <c r="B3218" s="4"/>
    </row>
    <row r="3219" spans="1:2" x14ac:dyDescent="0.25">
      <c r="A3219" s="4"/>
      <c r="B3219" s="4"/>
    </row>
    <row r="3220" spans="1:2" x14ac:dyDescent="0.25">
      <c r="A3220" s="4"/>
      <c r="B3220" s="4"/>
    </row>
    <row r="3221" spans="1:2" x14ac:dyDescent="0.25">
      <c r="A3221" s="4"/>
      <c r="B3221" s="4"/>
    </row>
    <row r="3222" spans="1:2" x14ac:dyDescent="0.25">
      <c r="A3222" s="4"/>
      <c r="B3222" s="4"/>
    </row>
    <row r="3223" spans="1:2" x14ac:dyDescent="0.25">
      <c r="A3223" s="4"/>
      <c r="B3223" s="4"/>
    </row>
    <row r="3224" spans="1:2" x14ac:dyDescent="0.25">
      <c r="A3224" s="4"/>
      <c r="B3224" s="4"/>
    </row>
    <row r="3225" spans="1:2" x14ac:dyDescent="0.25">
      <c r="A3225" s="4"/>
      <c r="B3225" s="4"/>
    </row>
    <row r="3226" spans="1:2" x14ac:dyDescent="0.25">
      <c r="A3226" s="4"/>
      <c r="B3226" s="4"/>
    </row>
    <row r="3227" spans="1:2" x14ac:dyDescent="0.25">
      <c r="A3227" s="4"/>
      <c r="B3227" s="4"/>
    </row>
    <row r="3228" spans="1:2" x14ac:dyDescent="0.25">
      <c r="A3228" s="4"/>
      <c r="B3228" s="4"/>
    </row>
    <row r="3229" spans="1:2" x14ac:dyDescent="0.25">
      <c r="A3229" s="4"/>
      <c r="B3229" s="4"/>
    </row>
    <row r="3230" spans="1:2" x14ac:dyDescent="0.25">
      <c r="A3230" s="4"/>
      <c r="B3230" s="4"/>
    </row>
    <row r="3231" spans="1:2" x14ac:dyDescent="0.25">
      <c r="A3231" s="4"/>
      <c r="B3231" s="4"/>
    </row>
    <row r="3232" spans="1:2" x14ac:dyDescent="0.25">
      <c r="A3232" s="4"/>
      <c r="B3232" s="4"/>
    </row>
    <row r="3233" spans="1:2" x14ac:dyDescent="0.25">
      <c r="A3233" s="4"/>
      <c r="B3233" s="4"/>
    </row>
    <row r="3234" spans="1:2" x14ac:dyDescent="0.25">
      <c r="A3234" s="4"/>
      <c r="B3234" s="4"/>
    </row>
    <row r="3235" spans="1:2" x14ac:dyDescent="0.25">
      <c r="A3235" s="4"/>
      <c r="B3235" s="4"/>
    </row>
    <row r="3236" spans="1:2" x14ac:dyDescent="0.25">
      <c r="A3236" s="4"/>
      <c r="B3236" s="4"/>
    </row>
    <row r="3237" spans="1:2" x14ac:dyDescent="0.25">
      <c r="A3237" s="4"/>
      <c r="B3237" s="4"/>
    </row>
    <row r="3238" spans="1:2" x14ac:dyDescent="0.25">
      <c r="A3238" s="4"/>
      <c r="B3238" s="4"/>
    </row>
    <row r="3239" spans="1:2" x14ac:dyDescent="0.25">
      <c r="A3239" s="4"/>
      <c r="B3239" s="4"/>
    </row>
    <row r="3240" spans="1:2" x14ac:dyDescent="0.25">
      <c r="A3240" s="4"/>
      <c r="B3240" s="4"/>
    </row>
    <row r="3241" spans="1:2" x14ac:dyDescent="0.25">
      <c r="A3241" s="4"/>
      <c r="B3241" s="4"/>
    </row>
    <row r="3242" spans="1:2" x14ac:dyDescent="0.25">
      <c r="A3242" s="4"/>
      <c r="B3242" s="4"/>
    </row>
    <row r="3243" spans="1:2" x14ac:dyDescent="0.25">
      <c r="A3243" s="4"/>
      <c r="B3243" s="4"/>
    </row>
    <row r="3244" spans="1:2" x14ac:dyDescent="0.25">
      <c r="A3244" s="4"/>
      <c r="B3244" s="4"/>
    </row>
    <row r="3245" spans="1:2" x14ac:dyDescent="0.25">
      <c r="A3245" s="4"/>
      <c r="B3245" s="4"/>
    </row>
    <row r="3246" spans="1:2" x14ac:dyDescent="0.25">
      <c r="A3246" s="4"/>
      <c r="B3246" s="4"/>
    </row>
    <row r="3247" spans="1:2" x14ac:dyDescent="0.25">
      <c r="A3247" s="4"/>
      <c r="B3247" s="4"/>
    </row>
    <row r="3248" spans="1:2" x14ac:dyDescent="0.25">
      <c r="A3248" s="4"/>
      <c r="B3248" s="4"/>
    </row>
    <row r="3249" spans="1:2" x14ac:dyDescent="0.25">
      <c r="A3249" s="4"/>
      <c r="B3249" s="4"/>
    </row>
    <row r="3250" spans="1:2" x14ac:dyDescent="0.25">
      <c r="A3250" s="4"/>
      <c r="B3250" s="4"/>
    </row>
    <row r="3251" spans="1:2" x14ac:dyDescent="0.25">
      <c r="A3251" s="4"/>
      <c r="B3251" s="4"/>
    </row>
    <row r="3252" spans="1:2" x14ac:dyDescent="0.25">
      <c r="A3252" s="4"/>
      <c r="B3252" s="4"/>
    </row>
    <row r="3253" spans="1:2" x14ac:dyDescent="0.25">
      <c r="A3253" s="4"/>
      <c r="B3253" s="4"/>
    </row>
    <row r="3254" spans="1:2" x14ac:dyDescent="0.25">
      <c r="A3254" s="4"/>
      <c r="B3254" s="4"/>
    </row>
    <row r="3255" spans="1:2" x14ac:dyDescent="0.25">
      <c r="A3255" s="4"/>
      <c r="B3255" s="4"/>
    </row>
    <row r="3256" spans="1:2" x14ac:dyDescent="0.25">
      <c r="A3256" s="4"/>
      <c r="B3256" s="4"/>
    </row>
    <row r="3257" spans="1:2" x14ac:dyDescent="0.25">
      <c r="A3257" s="4"/>
      <c r="B3257" s="4"/>
    </row>
    <row r="3258" spans="1:2" x14ac:dyDescent="0.25">
      <c r="A3258" s="4"/>
      <c r="B3258" s="4"/>
    </row>
    <row r="3259" spans="1:2" x14ac:dyDescent="0.25">
      <c r="A3259" s="4"/>
      <c r="B3259" s="4"/>
    </row>
    <row r="3260" spans="1:2" x14ac:dyDescent="0.25">
      <c r="A3260" s="4"/>
      <c r="B3260" s="4"/>
    </row>
    <row r="3261" spans="1:2" x14ac:dyDescent="0.25">
      <c r="A3261" s="4"/>
      <c r="B3261" s="4"/>
    </row>
    <row r="3262" spans="1:2" x14ac:dyDescent="0.25">
      <c r="A3262" s="4"/>
      <c r="B3262" s="4"/>
    </row>
    <row r="3263" spans="1:2" x14ac:dyDescent="0.25">
      <c r="A3263" s="4"/>
      <c r="B3263" s="4"/>
    </row>
    <row r="3264" spans="1:2" x14ac:dyDescent="0.25">
      <c r="A3264" s="4"/>
      <c r="B3264" s="4"/>
    </row>
    <row r="3265" spans="1:2" x14ac:dyDescent="0.25">
      <c r="A3265" s="4"/>
      <c r="B3265" s="4"/>
    </row>
    <row r="3266" spans="1:2" x14ac:dyDescent="0.25">
      <c r="A3266" s="4"/>
      <c r="B3266" s="4"/>
    </row>
    <row r="3267" spans="1:2" x14ac:dyDescent="0.25">
      <c r="A3267" s="4"/>
      <c r="B3267" s="4"/>
    </row>
    <row r="3268" spans="1:2" x14ac:dyDescent="0.25">
      <c r="A3268" s="4"/>
      <c r="B3268" s="4"/>
    </row>
    <row r="3269" spans="1:2" x14ac:dyDescent="0.25">
      <c r="A3269" s="4"/>
      <c r="B3269" s="4"/>
    </row>
    <row r="3270" spans="1:2" x14ac:dyDescent="0.25">
      <c r="A3270" s="4"/>
      <c r="B3270" s="4"/>
    </row>
    <row r="3271" spans="1:2" x14ac:dyDescent="0.25">
      <c r="A3271" s="4"/>
      <c r="B3271" s="4"/>
    </row>
    <row r="3272" spans="1:2" x14ac:dyDescent="0.25">
      <c r="A3272" s="4"/>
      <c r="B3272" s="4"/>
    </row>
    <row r="3273" spans="1:2" x14ac:dyDescent="0.25">
      <c r="A3273" s="4"/>
      <c r="B3273" s="4"/>
    </row>
    <row r="3274" spans="1:2" x14ac:dyDescent="0.25">
      <c r="A3274" s="4"/>
      <c r="B3274" s="4"/>
    </row>
    <row r="3275" spans="1:2" x14ac:dyDescent="0.25">
      <c r="A3275" s="4"/>
      <c r="B3275" s="4"/>
    </row>
    <row r="3276" spans="1:2" x14ac:dyDescent="0.25">
      <c r="A3276" s="4"/>
      <c r="B3276" s="4"/>
    </row>
    <row r="3277" spans="1:2" x14ac:dyDescent="0.25">
      <c r="A3277" s="4"/>
      <c r="B3277" s="4"/>
    </row>
    <row r="3278" spans="1:2" x14ac:dyDescent="0.25">
      <c r="A3278" s="4"/>
      <c r="B3278" s="4"/>
    </row>
    <row r="3279" spans="1:2" x14ac:dyDescent="0.25">
      <c r="A3279" s="4"/>
      <c r="B3279" s="4"/>
    </row>
    <row r="3280" spans="1:2" x14ac:dyDescent="0.25">
      <c r="A3280" s="4"/>
      <c r="B3280" s="4"/>
    </row>
    <row r="3281" spans="1:2" x14ac:dyDescent="0.25">
      <c r="A3281" s="4"/>
      <c r="B3281" s="4"/>
    </row>
    <row r="3282" spans="1:2" x14ac:dyDescent="0.25">
      <c r="A3282" s="4"/>
      <c r="B3282" s="4"/>
    </row>
    <row r="3283" spans="1:2" x14ac:dyDescent="0.25">
      <c r="A3283" s="4"/>
      <c r="B3283" s="4"/>
    </row>
    <row r="3284" spans="1:2" x14ac:dyDescent="0.25">
      <c r="A3284" s="4"/>
      <c r="B3284" s="4"/>
    </row>
    <row r="3285" spans="1:2" x14ac:dyDescent="0.25">
      <c r="A3285" s="4"/>
      <c r="B3285" s="4"/>
    </row>
    <row r="3286" spans="1:2" x14ac:dyDescent="0.25">
      <c r="A3286" s="4"/>
      <c r="B3286" s="4"/>
    </row>
    <row r="3287" spans="1:2" x14ac:dyDescent="0.25">
      <c r="A3287" s="4"/>
      <c r="B3287" s="4"/>
    </row>
    <row r="3288" spans="1:2" x14ac:dyDescent="0.25">
      <c r="A3288" s="4"/>
      <c r="B3288" s="4"/>
    </row>
    <row r="3289" spans="1:2" x14ac:dyDescent="0.25">
      <c r="A3289" s="4"/>
      <c r="B3289" s="4"/>
    </row>
    <row r="3290" spans="1:2" x14ac:dyDescent="0.25">
      <c r="A3290" s="4"/>
      <c r="B3290" s="4"/>
    </row>
    <row r="3291" spans="1:2" x14ac:dyDescent="0.25">
      <c r="A3291" s="4"/>
      <c r="B3291" s="4"/>
    </row>
    <row r="3292" spans="1:2" x14ac:dyDescent="0.25">
      <c r="A3292" s="4"/>
      <c r="B3292" s="4"/>
    </row>
    <row r="3293" spans="1:2" x14ac:dyDescent="0.25">
      <c r="A3293" s="4"/>
      <c r="B3293" s="4"/>
    </row>
    <row r="3294" spans="1:2" x14ac:dyDescent="0.25">
      <c r="A3294" s="4"/>
      <c r="B3294" s="4"/>
    </row>
    <row r="3295" spans="1:2" x14ac:dyDescent="0.25">
      <c r="A3295" s="4"/>
      <c r="B3295" s="4"/>
    </row>
    <row r="3296" spans="1:2" x14ac:dyDescent="0.25">
      <c r="A3296" s="4"/>
      <c r="B3296" s="4"/>
    </row>
    <row r="3297" spans="1:2" x14ac:dyDescent="0.25">
      <c r="A3297" s="4"/>
      <c r="B3297" s="4"/>
    </row>
    <row r="3298" spans="1:2" x14ac:dyDescent="0.25">
      <c r="A3298" s="4"/>
      <c r="B3298" s="4"/>
    </row>
    <row r="3299" spans="1:2" x14ac:dyDescent="0.25">
      <c r="A3299" s="4"/>
      <c r="B3299" s="4"/>
    </row>
    <row r="3300" spans="1:2" x14ac:dyDescent="0.25">
      <c r="A3300" s="4"/>
      <c r="B3300" s="4"/>
    </row>
    <row r="3301" spans="1:2" x14ac:dyDescent="0.25">
      <c r="A3301" s="4"/>
      <c r="B3301" s="4"/>
    </row>
    <row r="3302" spans="1:2" x14ac:dyDescent="0.25">
      <c r="A3302" s="4"/>
      <c r="B3302" s="4"/>
    </row>
    <row r="3303" spans="1:2" x14ac:dyDescent="0.25">
      <c r="A3303" s="4"/>
      <c r="B3303" s="4"/>
    </row>
    <row r="3304" spans="1:2" x14ac:dyDescent="0.25">
      <c r="A3304" s="4"/>
      <c r="B3304" s="4"/>
    </row>
    <row r="3305" spans="1:2" x14ac:dyDescent="0.25">
      <c r="A3305" s="4"/>
      <c r="B3305" s="4"/>
    </row>
    <row r="3306" spans="1:2" x14ac:dyDescent="0.25">
      <c r="A3306" s="4"/>
      <c r="B3306" s="4"/>
    </row>
    <row r="3307" spans="1:2" x14ac:dyDescent="0.25">
      <c r="A3307" s="4"/>
      <c r="B3307" s="4"/>
    </row>
    <row r="3308" spans="1:2" x14ac:dyDescent="0.25">
      <c r="A3308" s="4"/>
      <c r="B3308" s="4"/>
    </row>
    <row r="3309" spans="1:2" x14ac:dyDescent="0.25">
      <c r="A3309" s="4"/>
      <c r="B3309" s="4"/>
    </row>
    <row r="3310" spans="1:2" x14ac:dyDescent="0.25">
      <c r="A3310" s="4"/>
      <c r="B3310" s="4"/>
    </row>
    <row r="3311" spans="1:2" x14ac:dyDescent="0.25">
      <c r="A3311" s="4"/>
      <c r="B3311" s="4"/>
    </row>
    <row r="3312" spans="1:2" x14ac:dyDescent="0.25">
      <c r="A3312" s="4"/>
      <c r="B3312" s="4"/>
    </row>
    <row r="3313" spans="1:2" x14ac:dyDescent="0.25">
      <c r="A3313" s="4"/>
      <c r="B3313" s="4"/>
    </row>
    <row r="3314" spans="1:2" x14ac:dyDescent="0.25">
      <c r="A3314" s="4"/>
      <c r="B3314" s="4"/>
    </row>
    <row r="3315" spans="1:2" x14ac:dyDescent="0.25">
      <c r="A3315" s="4"/>
      <c r="B3315" s="4"/>
    </row>
    <row r="3316" spans="1:2" x14ac:dyDescent="0.25">
      <c r="A3316" s="4"/>
      <c r="B3316" s="4"/>
    </row>
    <row r="3317" spans="1:2" x14ac:dyDescent="0.25">
      <c r="A3317" s="4"/>
      <c r="B3317" s="4"/>
    </row>
    <row r="3318" spans="1:2" x14ac:dyDescent="0.25">
      <c r="A3318" s="4"/>
      <c r="B3318" s="4"/>
    </row>
    <row r="3319" spans="1:2" x14ac:dyDescent="0.25">
      <c r="A3319" s="4"/>
      <c r="B3319" s="4"/>
    </row>
    <row r="3320" spans="1:2" x14ac:dyDescent="0.25">
      <c r="A3320" s="4"/>
      <c r="B3320" s="4"/>
    </row>
    <row r="3321" spans="1:2" x14ac:dyDescent="0.25">
      <c r="A3321" s="4"/>
      <c r="B3321" s="4"/>
    </row>
    <row r="3322" spans="1:2" x14ac:dyDescent="0.25">
      <c r="A3322" s="4"/>
      <c r="B3322" s="4"/>
    </row>
    <row r="3323" spans="1:2" x14ac:dyDescent="0.25">
      <c r="A3323" s="4"/>
      <c r="B3323" s="4"/>
    </row>
    <row r="3324" spans="1:2" x14ac:dyDescent="0.25">
      <c r="A3324" s="4"/>
      <c r="B3324" s="4"/>
    </row>
    <row r="3325" spans="1:2" x14ac:dyDescent="0.25">
      <c r="A3325" s="4"/>
      <c r="B3325" s="4"/>
    </row>
    <row r="3326" spans="1:2" x14ac:dyDescent="0.25">
      <c r="A3326" s="4"/>
      <c r="B3326" s="4"/>
    </row>
    <row r="3327" spans="1:2" x14ac:dyDescent="0.25">
      <c r="A3327" s="4"/>
      <c r="B3327" s="4"/>
    </row>
    <row r="3328" spans="1:2" x14ac:dyDescent="0.25">
      <c r="A3328" s="4"/>
      <c r="B3328" s="4"/>
    </row>
    <row r="3329" spans="1:2" x14ac:dyDescent="0.25">
      <c r="A3329" s="4"/>
      <c r="B3329" s="4"/>
    </row>
    <row r="3330" spans="1:2" x14ac:dyDescent="0.25">
      <c r="A3330" s="4"/>
      <c r="B3330" s="4"/>
    </row>
    <row r="3331" spans="1:2" x14ac:dyDescent="0.25">
      <c r="A3331" s="4"/>
      <c r="B3331" s="4"/>
    </row>
    <row r="3332" spans="1:2" x14ac:dyDescent="0.25">
      <c r="A3332" s="4"/>
      <c r="B3332" s="4"/>
    </row>
    <row r="3333" spans="1:2" x14ac:dyDescent="0.25">
      <c r="A3333" s="4"/>
      <c r="B3333" s="4"/>
    </row>
    <row r="3334" spans="1:2" x14ac:dyDescent="0.25">
      <c r="A3334" s="4"/>
      <c r="B3334" s="4"/>
    </row>
    <row r="3335" spans="1:2" x14ac:dyDescent="0.25">
      <c r="A3335" s="4"/>
      <c r="B3335" s="4"/>
    </row>
    <row r="3336" spans="1:2" x14ac:dyDescent="0.25">
      <c r="A3336" s="4"/>
      <c r="B3336" s="4"/>
    </row>
    <row r="3337" spans="1:2" x14ac:dyDescent="0.25">
      <c r="A3337" s="4"/>
      <c r="B3337" s="4"/>
    </row>
    <row r="3338" spans="1:2" x14ac:dyDescent="0.25">
      <c r="A3338" s="4"/>
      <c r="B3338" s="4"/>
    </row>
    <row r="3339" spans="1:2" x14ac:dyDescent="0.25">
      <c r="A3339" s="4"/>
      <c r="B3339" s="4"/>
    </row>
    <row r="3340" spans="1:2" x14ac:dyDescent="0.25">
      <c r="A3340" s="4"/>
      <c r="B3340" s="4"/>
    </row>
    <row r="3341" spans="1:2" x14ac:dyDescent="0.25">
      <c r="A3341" s="4"/>
      <c r="B3341" s="4"/>
    </row>
    <row r="3342" spans="1:2" x14ac:dyDescent="0.25">
      <c r="A3342" s="4"/>
      <c r="B3342" s="4"/>
    </row>
    <row r="3343" spans="1:2" x14ac:dyDescent="0.25">
      <c r="A3343" s="4"/>
      <c r="B3343" s="4"/>
    </row>
    <row r="3344" spans="1:2" x14ac:dyDescent="0.25">
      <c r="A3344" s="4"/>
      <c r="B3344" s="4"/>
    </row>
    <row r="3345" spans="1:2" x14ac:dyDescent="0.25">
      <c r="A3345" s="4"/>
      <c r="B3345" s="4"/>
    </row>
    <row r="3346" spans="1:2" x14ac:dyDescent="0.25">
      <c r="A3346" s="4"/>
      <c r="B3346" s="4"/>
    </row>
    <row r="3347" spans="1:2" x14ac:dyDescent="0.25">
      <c r="A3347" s="4"/>
      <c r="B3347" s="4"/>
    </row>
    <row r="3348" spans="1:2" x14ac:dyDescent="0.25">
      <c r="A3348" s="4"/>
      <c r="B3348" s="4"/>
    </row>
    <row r="3349" spans="1:2" x14ac:dyDescent="0.25">
      <c r="A3349" s="4"/>
      <c r="B3349" s="4"/>
    </row>
    <row r="3350" spans="1:2" x14ac:dyDescent="0.25">
      <c r="A3350" s="4"/>
      <c r="B3350" s="4"/>
    </row>
    <row r="3351" spans="1:2" x14ac:dyDescent="0.25">
      <c r="A3351" s="4"/>
      <c r="B3351" s="4"/>
    </row>
    <row r="3352" spans="1:2" x14ac:dyDescent="0.25">
      <c r="A3352" s="4"/>
      <c r="B3352" s="4"/>
    </row>
    <row r="3353" spans="1:2" x14ac:dyDescent="0.25">
      <c r="A3353" s="4"/>
      <c r="B3353" s="4"/>
    </row>
    <row r="3354" spans="1:2" x14ac:dyDescent="0.25">
      <c r="A3354" s="4"/>
      <c r="B3354" s="4"/>
    </row>
    <row r="3355" spans="1:2" x14ac:dyDescent="0.25">
      <c r="A3355" s="4"/>
      <c r="B3355" s="4"/>
    </row>
    <row r="3356" spans="1:2" x14ac:dyDescent="0.25">
      <c r="A3356" s="4"/>
      <c r="B3356" s="4"/>
    </row>
    <row r="3357" spans="1:2" x14ac:dyDescent="0.25">
      <c r="A3357" s="4"/>
      <c r="B3357" s="4"/>
    </row>
    <row r="3358" spans="1:2" x14ac:dyDescent="0.25">
      <c r="A3358" s="4"/>
      <c r="B3358" s="4"/>
    </row>
    <row r="3359" spans="1:2" x14ac:dyDescent="0.25">
      <c r="A3359" s="4"/>
      <c r="B3359" s="4"/>
    </row>
    <row r="3360" spans="1:2" x14ac:dyDescent="0.25">
      <c r="A3360" s="4"/>
      <c r="B3360" s="4"/>
    </row>
    <row r="3361" spans="1:2" x14ac:dyDescent="0.25">
      <c r="A3361" s="4"/>
      <c r="B3361" s="4"/>
    </row>
    <row r="3362" spans="1:2" x14ac:dyDescent="0.25">
      <c r="A3362" s="4"/>
      <c r="B3362" s="4"/>
    </row>
    <row r="3363" spans="1:2" x14ac:dyDescent="0.25">
      <c r="A3363" s="4"/>
      <c r="B3363" s="4"/>
    </row>
    <row r="3364" spans="1:2" x14ac:dyDescent="0.25">
      <c r="A3364" s="4"/>
      <c r="B3364" s="4"/>
    </row>
    <row r="3365" spans="1:2" x14ac:dyDescent="0.25">
      <c r="A3365" s="4"/>
      <c r="B3365" s="4"/>
    </row>
    <row r="3366" spans="1:2" x14ac:dyDescent="0.25">
      <c r="A3366" s="4"/>
      <c r="B3366" s="4"/>
    </row>
    <row r="3367" spans="1:2" x14ac:dyDescent="0.25">
      <c r="A3367" s="4"/>
      <c r="B3367" s="4"/>
    </row>
    <row r="3368" spans="1:2" x14ac:dyDescent="0.25">
      <c r="A3368" s="4"/>
      <c r="B3368" s="4"/>
    </row>
    <row r="3369" spans="1:2" x14ac:dyDescent="0.25">
      <c r="A3369" s="4"/>
      <c r="B3369" s="4"/>
    </row>
    <row r="3370" spans="1:2" x14ac:dyDescent="0.25">
      <c r="A3370" s="4"/>
      <c r="B3370" s="4"/>
    </row>
    <row r="3371" spans="1:2" x14ac:dyDescent="0.25">
      <c r="A3371" s="4"/>
      <c r="B3371" s="4"/>
    </row>
    <row r="3372" spans="1:2" x14ac:dyDescent="0.25">
      <c r="A3372" s="4"/>
      <c r="B3372" s="4"/>
    </row>
    <row r="3373" spans="1:2" x14ac:dyDescent="0.25">
      <c r="A3373" s="4"/>
      <c r="B3373" s="4"/>
    </row>
    <row r="3374" spans="1:2" x14ac:dyDescent="0.25">
      <c r="A3374" s="4"/>
      <c r="B3374" s="4"/>
    </row>
    <row r="3375" spans="1:2" x14ac:dyDescent="0.25">
      <c r="A3375" s="4"/>
      <c r="B3375" s="4"/>
    </row>
    <row r="3376" spans="1:2" x14ac:dyDescent="0.25">
      <c r="A3376" s="4"/>
      <c r="B3376" s="4"/>
    </row>
    <row r="3377" spans="1:2" x14ac:dyDescent="0.25">
      <c r="A3377" s="4"/>
      <c r="B3377" s="4"/>
    </row>
    <row r="3378" spans="1:2" x14ac:dyDescent="0.25">
      <c r="A3378" s="4"/>
      <c r="B3378" s="4"/>
    </row>
    <row r="3379" spans="1:2" x14ac:dyDescent="0.25">
      <c r="A3379" s="4"/>
      <c r="B3379" s="4"/>
    </row>
    <row r="3380" spans="1:2" x14ac:dyDescent="0.25">
      <c r="A3380" s="4"/>
      <c r="B3380" s="4"/>
    </row>
    <row r="3381" spans="1:2" x14ac:dyDescent="0.25">
      <c r="A3381" s="4"/>
      <c r="B3381" s="4"/>
    </row>
    <row r="3382" spans="1:2" x14ac:dyDescent="0.25">
      <c r="A3382" s="4"/>
      <c r="B3382" s="4"/>
    </row>
    <row r="3383" spans="1:2" x14ac:dyDescent="0.25">
      <c r="A3383" s="4"/>
      <c r="B3383" s="4"/>
    </row>
    <row r="3384" spans="1:2" x14ac:dyDescent="0.25">
      <c r="A3384" s="4"/>
      <c r="B3384" s="4"/>
    </row>
    <row r="3385" spans="1:2" x14ac:dyDescent="0.25">
      <c r="A3385" s="4"/>
      <c r="B3385" s="4"/>
    </row>
    <row r="3386" spans="1:2" x14ac:dyDescent="0.25">
      <c r="A3386" s="4"/>
      <c r="B3386" s="4"/>
    </row>
    <row r="3387" spans="1:2" x14ac:dyDescent="0.25">
      <c r="A3387" s="4"/>
      <c r="B3387" s="4"/>
    </row>
    <row r="3388" spans="1:2" x14ac:dyDescent="0.25">
      <c r="A3388" s="4"/>
      <c r="B3388" s="4"/>
    </row>
    <row r="3389" spans="1:2" x14ac:dyDescent="0.25">
      <c r="A3389" s="4"/>
      <c r="B3389" s="4"/>
    </row>
    <row r="3390" spans="1:2" x14ac:dyDescent="0.25">
      <c r="A3390" s="4"/>
      <c r="B3390" s="4"/>
    </row>
    <row r="3391" spans="1:2" x14ac:dyDescent="0.25">
      <c r="A3391" s="4"/>
      <c r="B3391" s="4"/>
    </row>
    <row r="3392" spans="1:2" x14ac:dyDescent="0.25">
      <c r="A3392" s="4"/>
      <c r="B3392" s="4"/>
    </row>
    <row r="3393" spans="1:2" x14ac:dyDescent="0.25">
      <c r="A3393" s="4"/>
      <c r="B3393" s="4"/>
    </row>
    <row r="3394" spans="1:2" x14ac:dyDescent="0.25">
      <c r="A3394" s="4"/>
      <c r="B3394" s="4"/>
    </row>
    <row r="3395" spans="1:2" x14ac:dyDescent="0.25">
      <c r="A3395" s="4"/>
      <c r="B3395" s="4"/>
    </row>
    <row r="3396" spans="1:2" x14ac:dyDescent="0.25">
      <c r="A3396" s="4"/>
      <c r="B3396" s="4"/>
    </row>
    <row r="3397" spans="1:2" x14ac:dyDescent="0.25">
      <c r="A3397" s="4"/>
      <c r="B3397" s="4"/>
    </row>
    <row r="3398" spans="1:2" x14ac:dyDescent="0.25">
      <c r="A3398" s="4"/>
      <c r="B3398" s="4"/>
    </row>
    <row r="3399" spans="1:2" x14ac:dyDescent="0.25">
      <c r="A3399" s="4"/>
      <c r="B3399" s="4"/>
    </row>
    <row r="3400" spans="1:2" x14ac:dyDescent="0.25">
      <c r="A3400" s="4"/>
      <c r="B3400" s="4"/>
    </row>
    <row r="3401" spans="1:2" x14ac:dyDescent="0.25">
      <c r="A3401" s="4"/>
      <c r="B3401" s="4"/>
    </row>
    <row r="3402" spans="1:2" x14ac:dyDescent="0.25">
      <c r="A3402" s="4"/>
      <c r="B3402" s="4"/>
    </row>
    <row r="3403" spans="1:2" x14ac:dyDescent="0.25">
      <c r="A3403" s="4"/>
      <c r="B3403" s="4"/>
    </row>
    <row r="3404" spans="1:2" x14ac:dyDescent="0.25">
      <c r="A3404" s="4"/>
      <c r="B3404" s="4"/>
    </row>
    <row r="3405" spans="1:2" x14ac:dyDescent="0.25">
      <c r="A3405" s="4"/>
      <c r="B3405" s="4"/>
    </row>
    <row r="3406" spans="1:2" x14ac:dyDescent="0.25">
      <c r="A3406" s="4"/>
      <c r="B3406" s="4"/>
    </row>
    <row r="3407" spans="1:2" x14ac:dyDescent="0.25">
      <c r="A3407" s="4"/>
      <c r="B3407" s="4"/>
    </row>
    <row r="3408" spans="1:2" x14ac:dyDescent="0.25">
      <c r="A3408" s="4"/>
      <c r="B3408" s="4"/>
    </row>
    <row r="3409" spans="1:2" x14ac:dyDescent="0.25">
      <c r="A3409" s="4"/>
      <c r="B3409" s="4"/>
    </row>
    <row r="3410" spans="1:2" x14ac:dyDescent="0.25">
      <c r="A3410" s="4"/>
      <c r="B3410" s="4"/>
    </row>
    <row r="3411" spans="1:2" x14ac:dyDescent="0.25">
      <c r="A3411" s="4"/>
      <c r="B3411" s="4"/>
    </row>
    <row r="3412" spans="1:2" x14ac:dyDescent="0.25">
      <c r="A3412" s="4"/>
      <c r="B3412" s="4"/>
    </row>
    <row r="3413" spans="1:2" x14ac:dyDescent="0.25">
      <c r="A3413" s="4"/>
      <c r="B3413" s="4"/>
    </row>
    <row r="3414" spans="1:2" x14ac:dyDescent="0.25">
      <c r="A3414" s="4"/>
      <c r="B3414" s="4"/>
    </row>
    <row r="3415" spans="1:2" x14ac:dyDescent="0.25">
      <c r="A3415" s="4"/>
      <c r="B3415" s="4"/>
    </row>
    <row r="3416" spans="1:2" x14ac:dyDescent="0.25">
      <c r="A3416" s="4"/>
      <c r="B3416" s="4"/>
    </row>
    <row r="3417" spans="1:2" x14ac:dyDescent="0.25">
      <c r="A3417" s="4"/>
      <c r="B3417" s="4"/>
    </row>
    <row r="3418" spans="1:2" x14ac:dyDescent="0.25">
      <c r="A3418" s="4"/>
      <c r="B3418" s="4"/>
    </row>
    <row r="3419" spans="1:2" x14ac:dyDescent="0.25">
      <c r="A3419" s="4"/>
      <c r="B3419" s="4"/>
    </row>
    <row r="3420" spans="1:2" x14ac:dyDescent="0.25">
      <c r="A3420" s="4"/>
      <c r="B3420" s="4"/>
    </row>
    <row r="3421" spans="1:2" x14ac:dyDescent="0.25">
      <c r="A3421" s="4"/>
      <c r="B3421" s="4"/>
    </row>
    <row r="3422" spans="1:2" x14ac:dyDescent="0.25">
      <c r="A3422" s="4"/>
      <c r="B3422" s="4"/>
    </row>
    <row r="3423" spans="1:2" x14ac:dyDescent="0.25">
      <c r="A3423" s="4"/>
      <c r="B3423" s="4"/>
    </row>
    <row r="3424" spans="1:2" x14ac:dyDescent="0.25">
      <c r="A3424" s="4"/>
      <c r="B3424" s="4"/>
    </row>
    <row r="3425" spans="1:2" x14ac:dyDescent="0.25">
      <c r="A3425" s="4"/>
      <c r="B3425" s="4"/>
    </row>
    <row r="3426" spans="1:2" x14ac:dyDescent="0.25">
      <c r="A3426" s="4"/>
      <c r="B3426" s="4"/>
    </row>
    <row r="3427" spans="1:2" x14ac:dyDescent="0.25">
      <c r="A3427" s="4"/>
      <c r="B3427" s="4"/>
    </row>
    <row r="3428" spans="1:2" x14ac:dyDescent="0.25">
      <c r="A3428" s="4"/>
      <c r="B3428" s="4"/>
    </row>
    <row r="3429" spans="1:2" x14ac:dyDescent="0.25">
      <c r="A3429" s="4"/>
      <c r="B3429" s="4"/>
    </row>
    <row r="3430" spans="1:2" x14ac:dyDescent="0.25">
      <c r="A3430" s="4"/>
      <c r="B3430" s="4"/>
    </row>
    <row r="3431" spans="1:2" x14ac:dyDescent="0.25">
      <c r="A3431" s="4"/>
      <c r="B3431" s="4"/>
    </row>
    <row r="3432" spans="1:2" x14ac:dyDescent="0.25">
      <c r="A3432" s="4"/>
      <c r="B3432" s="4"/>
    </row>
    <row r="3433" spans="1:2" x14ac:dyDescent="0.25">
      <c r="A3433" s="4"/>
      <c r="B3433" s="4"/>
    </row>
    <row r="3434" spans="1:2" x14ac:dyDescent="0.25">
      <c r="A3434" s="4"/>
      <c r="B3434" s="4"/>
    </row>
    <row r="3435" spans="1:2" x14ac:dyDescent="0.25">
      <c r="A3435" s="4"/>
      <c r="B3435" s="4"/>
    </row>
    <row r="3436" spans="1:2" x14ac:dyDescent="0.25">
      <c r="A3436" s="4"/>
      <c r="B3436" s="4"/>
    </row>
    <row r="3437" spans="1:2" x14ac:dyDescent="0.25">
      <c r="A3437" s="4"/>
      <c r="B3437" s="4"/>
    </row>
    <row r="3438" spans="1:2" x14ac:dyDescent="0.25">
      <c r="A3438" s="4"/>
      <c r="B3438" s="4"/>
    </row>
    <row r="3439" spans="1:2" x14ac:dyDescent="0.25">
      <c r="A3439" s="4"/>
      <c r="B3439" s="4"/>
    </row>
    <row r="3440" spans="1:2" x14ac:dyDescent="0.25">
      <c r="A3440" s="4"/>
      <c r="B3440" s="4"/>
    </row>
    <row r="3441" spans="1:2" x14ac:dyDescent="0.25">
      <c r="A3441" s="4"/>
      <c r="B3441" s="4"/>
    </row>
    <row r="3442" spans="1:2" x14ac:dyDescent="0.25">
      <c r="A3442" s="4"/>
      <c r="B3442" s="4"/>
    </row>
    <row r="3443" spans="1:2" x14ac:dyDescent="0.25">
      <c r="A3443" s="4"/>
      <c r="B3443" s="4"/>
    </row>
    <row r="3444" spans="1:2" x14ac:dyDescent="0.25">
      <c r="A3444" s="4"/>
      <c r="B3444" s="4"/>
    </row>
    <row r="3445" spans="1:2" x14ac:dyDescent="0.25">
      <c r="A3445" s="4"/>
      <c r="B3445" s="4"/>
    </row>
    <row r="3446" spans="1:2" x14ac:dyDescent="0.25">
      <c r="A3446" s="4"/>
      <c r="B3446" s="4"/>
    </row>
    <row r="3447" spans="1:2" x14ac:dyDescent="0.25">
      <c r="A3447" s="4"/>
      <c r="B3447" s="4"/>
    </row>
    <row r="3448" spans="1:2" x14ac:dyDescent="0.25">
      <c r="A3448" s="4"/>
      <c r="B3448" s="4"/>
    </row>
    <row r="3449" spans="1:2" x14ac:dyDescent="0.25">
      <c r="A3449" s="4"/>
      <c r="B3449" s="4"/>
    </row>
    <row r="3450" spans="1:2" x14ac:dyDescent="0.25">
      <c r="A3450" s="4"/>
      <c r="B3450" s="4"/>
    </row>
    <row r="3451" spans="1:2" x14ac:dyDescent="0.25">
      <c r="A3451" s="4"/>
      <c r="B3451" s="4"/>
    </row>
    <row r="3452" spans="1:2" x14ac:dyDescent="0.25">
      <c r="A3452" s="4"/>
      <c r="B3452" s="4"/>
    </row>
    <row r="3453" spans="1:2" x14ac:dyDescent="0.25">
      <c r="A3453" s="4"/>
      <c r="B3453" s="4"/>
    </row>
    <row r="3454" spans="1:2" x14ac:dyDescent="0.25">
      <c r="A3454" s="4"/>
      <c r="B3454" s="4"/>
    </row>
    <row r="3455" spans="1:2" x14ac:dyDescent="0.25">
      <c r="A3455" s="4"/>
      <c r="B3455" s="4"/>
    </row>
    <row r="3456" spans="1:2" x14ac:dyDescent="0.25">
      <c r="A3456" s="4"/>
      <c r="B3456" s="4"/>
    </row>
    <row r="3457" spans="1:2" x14ac:dyDescent="0.25">
      <c r="A3457" s="4"/>
      <c r="B3457" s="4"/>
    </row>
    <row r="3458" spans="1:2" x14ac:dyDescent="0.25">
      <c r="A3458" s="4"/>
      <c r="B3458" s="4"/>
    </row>
    <row r="3459" spans="1:2" x14ac:dyDescent="0.25">
      <c r="A3459" s="4"/>
      <c r="B3459" s="4"/>
    </row>
    <row r="3460" spans="1:2" x14ac:dyDescent="0.25">
      <c r="A3460" s="4"/>
      <c r="B3460" s="4"/>
    </row>
    <row r="3461" spans="1:2" x14ac:dyDescent="0.25">
      <c r="A3461" s="4"/>
      <c r="B3461" s="4"/>
    </row>
    <row r="3462" spans="1:2" x14ac:dyDescent="0.25">
      <c r="A3462" s="4"/>
      <c r="B3462" s="4"/>
    </row>
    <row r="3463" spans="1:2" x14ac:dyDescent="0.25">
      <c r="A3463" s="4"/>
      <c r="B3463" s="4"/>
    </row>
    <row r="3464" spans="1:2" x14ac:dyDescent="0.25">
      <c r="A3464" s="4"/>
      <c r="B3464" s="4"/>
    </row>
    <row r="3465" spans="1:2" x14ac:dyDescent="0.25">
      <c r="A3465" s="4"/>
      <c r="B3465" s="4"/>
    </row>
    <row r="3466" spans="1:2" x14ac:dyDescent="0.25">
      <c r="A3466" s="4"/>
      <c r="B3466" s="4"/>
    </row>
    <row r="3467" spans="1:2" x14ac:dyDescent="0.25">
      <c r="A3467" s="4"/>
      <c r="B3467" s="4"/>
    </row>
    <row r="3468" spans="1:2" x14ac:dyDescent="0.25">
      <c r="A3468" s="4"/>
      <c r="B3468" s="4"/>
    </row>
    <row r="3469" spans="1:2" x14ac:dyDescent="0.25">
      <c r="A3469" s="4"/>
      <c r="B3469" s="4"/>
    </row>
    <row r="3470" spans="1:2" x14ac:dyDescent="0.25">
      <c r="A3470" s="4"/>
      <c r="B3470" s="4"/>
    </row>
    <row r="3471" spans="1:2" x14ac:dyDescent="0.25">
      <c r="A3471" s="4"/>
      <c r="B3471" s="4"/>
    </row>
    <row r="3472" spans="1:2" x14ac:dyDescent="0.25">
      <c r="A3472" s="4"/>
      <c r="B3472" s="4"/>
    </row>
    <row r="3473" spans="1:2" x14ac:dyDescent="0.25">
      <c r="A3473" s="4"/>
      <c r="B3473" s="4"/>
    </row>
    <row r="3474" spans="1:2" x14ac:dyDescent="0.25">
      <c r="A3474" s="4"/>
      <c r="B3474" s="4"/>
    </row>
    <row r="3475" spans="1:2" x14ac:dyDescent="0.25">
      <c r="A3475" s="4"/>
      <c r="B3475" s="4"/>
    </row>
    <row r="3476" spans="1:2" x14ac:dyDescent="0.25">
      <c r="A3476" s="4"/>
      <c r="B3476" s="4"/>
    </row>
    <row r="3477" spans="1:2" x14ac:dyDescent="0.25">
      <c r="A3477" s="4"/>
      <c r="B3477" s="4"/>
    </row>
    <row r="3478" spans="1:2" x14ac:dyDescent="0.25">
      <c r="A3478" s="4"/>
      <c r="B3478" s="4"/>
    </row>
    <row r="3479" spans="1:2" x14ac:dyDescent="0.25">
      <c r="A3479" s="4"/>
      <c r="B3479" s="4"/>
    </row>
    <row r="3480" spans="1:2" x14ac:dyDescent="0.25">
      <c r="A3480" s="11"/>
      <c r="B3480" s="11"/>
    </row>
    <row r="3481" spans="1:2" x14ac:dyDescent="0.25">
      <c r="A3481" s="11"/>
      <c r="B3481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30</vt:i4>
      </vt:variant>
    </vt:vector>
  </HeadingPairs>
  <TitlesOfParts>
    <vt:vector size="35" baseType="lpstr">
      <vt:lpstr>Single site pricing</vt:lpstr>
      <vt:lpstr>Multi-site pricing</vt:lpstr>
      <vt:lpstr>Matrix prices</vt:lpstr>
      <vt:lpstr>AQ bands</vt:lpstr>
      <vt:lpstr>Postcode-exit zone</vt:lpstr>
      <vt:lpstr>AQ</vt:lpstr>
      <vt:lpstr>backdate_flag</vt:lpstr>
      <vt:lpstr>comm_GBPpday</vt:lpstr>
      <vt:lpstr>comm_ppkWh</vt:lpstr>
      <vt:lpstr>comm_SC_max</vt:lpstr>
      <vt:lpstr>comm_SC_min</vt:lpstr>
      <vt:lpstr>comm_UR_max</vt:lpstr>
      <vt:lpstr>comm_UR_min</vt:lpstr>
      <vt:lpstr>Commission_type</vt:lpstr>
      <vt:lpstr>CSD</vt:lpstr>
      <vt:lpstr>failed_flag</vt:lpstr>
      <vt:lpstr>High_SC</vt:lpstr>
      <vt:lpstr>High_UR</vt:lpstr>
      <vt:lpstr>LDZ</vt:lpstr>
      <vt:lpstr>low_SC</vt:lpstr>
      <vt:lpstr>low_UR</vt:lpstr>
      <vt:lpstr>matrix_issue_date</vt:lpstr>
      <vt:lpstr>max_CED</vt:lpstr>
      <vt:lpstr>max_CED_multi</vt:lpstr>
      <vt:lpstr>max_CSD</vt:lpstr>
      <vt:lpstr>max_CSD_multi</vt:lpstr>
      <vt:lpstr>max_term_y</vt:lpstr>
      <vt:lpstr>min_CSD</vt:lpstr>
      <vt:lpstr>my_AQband</vt:lpstr>
      <vt:lpstr>offset_y</vt:lpstr>
      <vt:lpstr>outcode</vt:lpstr>
      <vt:lpstr>Output_range</vt:lpstr>
      <vt:lpstr>Postcode</vt:lpstr>
      <vt:lpstr>zero_SC</vt:lpstr>
      <vt:lpstr>zero_UR</vt:lpstr>
    </vt:vector>
  </TitlesOfParts>
  <Company>Gazprom Marketing &amp; Trading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Dennison</dc:creator>
  <cp:lastModifiedBy>Asad Hussain</cp:lastModifiedBy>
  <dcterms:created xsi:type="dcterms:W3CDTF">2019-06-04T09:28:48Z</dcterms:created>
  <dcterms:modified xsi:type="dcterms:W3CDTF">2020-09-01T12:12:39Z</dcterms:modified>
</cp:coreProperties>
</file>